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D15E" lockStructure="1"/>
  <bookViews>
    <workbookView xWindow="240" yWindow="132" windowWidth="12048" windowHeight="4656"/>
  </bookViews>
  <sheets>
    <sheet name=" Functional Safety  Parameters" sheetId="1" r:id="rId1"/>
  </sheets>
  <calcPr calcId="145621"/>
</workbook>
</file>

<file path=xl/calcChain.xml><?xml version="1.0" encoding="utf-8"?>
<calcChain xmlns="http://schemas.openxmlformats.org/spreadsheetml/2006/main">
  <c r="I16" i="1" l="1"/>
  <c r="N16" i="1" s="1"/>
  <c r="J16" i="1"/>
  <c r="O16" i="1" l="1"/>
  <c r="J64" i="1"/>
  <c r="I64" i="1"/>
  <c r="N64" i="1" s="1"/>
  <c r="O64" i="1" s="1"/>
  <c r="J63" i="1"/>
  <c r="I63" i="1"/>
  <c r="N63" i="1" s="1"/>
  <c r="O63" i="1" l="1"/>
  <c r="J62" i="1" l="1"/>
  <c r="I62" i="1"/>
  <c r="N62" i="1" s="1"/>
  <c r="J61" i="1"/>
  <c r="I61" i="1"/>
  <c r="N61" i="1" s="1"/>
  <c r="J60" i="1"/>
  <c r="I60" i="1"/>
  <c r="N60" i="1" s="1"/>
  <c r="J59" i="1"/>
  <c r="I59" i="1"/>
  <c r="N59" i="1" s="1"/>
  <c r="J58" i="1"/>
  <c r="I58" i="1"/>
  <c r="J57" i="1"/>
  <c r="I57" i="1"/>
  <c r="N57" i="1" s="1"/>
  <c r="J56" i="1"/>
  <c r="I56" i="1"/>
  <c r="N56" i="1" s="1"/>
  <c r="J55" i="1"/>
  <c r="I55" i="1"/>
  <c r="N55" i="1" s="1"/>
  <c r="J54" i="1"/>
  <c r="I54" i="1"/>
  <c r="J53" i="1"/>
  <c r="I53" i="1"/>
  <c r="N53" i="1" s="1"/>
  <c r="J52" i="1"/>
  <c r="I52" i="1"/>
  <c r="N52" i="1" s="1"/>
  <c r="J51" i="1"/>
  <c r="I51" i="1"/>
  <c r="O52" i="1" l="1"/>
  <c r="O62" i="1"/>
  <c r="O55" i="1"/>
  <c r="O57" i="1"/>
  <c r="O59" i="1"/>
  <c r="N54" i="1"/>
  <c r="O56" i="1"/>
  <c r="O60" i="1"/>
  <c r="N58" i="1"/>
  <c r="O61" i="1"/>
  <c r="N51" i="1"/>
  <c r="O53" i="1"/>
  <c r="J32" i="1"/>
  <c r="I32" i="1"/>
  <c r="N32" i="1" s="1"/>
  <c r="J31" i="1"/>
  <c r="I31" i="1"/>
  <c r="N31" i="1" s="1"/>
  <c r="O51" i="1" l="1"/>
  <c r="O54" i="1"/>
  <c r="O58" i="1"/>
  <c r="O32" i="1"/>
  <c r="O31" i="1"/>
  <c r="J12" i="1"/>
  <c r="I12" i="1"/>
  <c r="N12" i="1" s="1"/>
  <c r="O12" i="1" l="1"/>
  <c r="I50" i="1"/>
  <c r="N50" i="1" s="1"/>
  <c r="J50" i="1"/>
  <c r="I49" i="1"/>
  <c r="J49" i="1"/>
  <c r="J45" i="1"/>
  <c r="J46" i="1"/>
  <c r="J47" i="1"/>
  <c r="J48" i="1"/>
  <c r="I45" i="1"/>
  <c r="I46" i="1"/>
  <c r="N46" i="1" s="1"/>
  <c r="I47" i="1"/>
  <c r="N47" i="1" s="1"/>
  <c r="I48" i="1"/>
  <c r="O50" i="1" l="1"/>
  <c r="O47" i="1"/>
  <c r="N45" i="1"/>
  <c r="N48" i="1"/>
  <c r="N49" i="1"/>
  <c r="O46" i="1"/>
  <c r="J36" i="1"/>
  <c r="J37" i="1"/>
  <c r="J38" i="1"/>
  <c r="J39" i="1"/>
  <c r="I36" i="1"/>
  <c r="N36" i="1" s="1"/>
  <c r="I37" i="1"/>
  <c r="I38" i="1"/>
  <c r="N38" i="1" s="1"/>
  <c r="I39" i="1"/>
  <c r="N39" i="1" s="1"/>
  <c r="I35" i="1"/>
  <c r="N35" i="1" s="1"/>
  <c r="J35" i="1"/>
  <c r="I26" i="1"/>
  <c r="N26" i="1" s="1"/>
  <c r="I25" i="1"/>
  <c r="I24" i="1"/>
  <c r="N24" i="1" s="1"/>
  <c r="I23" i="1"/>
  <c r="N23" i="1" s="1"/>
  <c r="I22" i="1"/>
  <c r="I21" i="1"/>
  <c r="N21" i="1" s="1"/>
  <c r="I20" i="1"/>
  <c r="I19" i="1"/>
  <c r="N19" i="1" s="1"/>
  <c r="I18" i="1"/>
  <c r="N18" i="1" s="1"/>
  <c r="J26" i="1"/>
  <c r="J25" i="1"/>
  <c r="J24" i="1"/>
  <c r="J23" i="1"/>
  <c r="J22" i="1"/>
  <c r="J21" i="1"/>
  <c r="J20" i="1"/>
  <c r="J18" i="1"/>
  <c r="J13" i="1"/>
  <c r="J14" i="1"/>
  <c r="J15" i="1"/>
  <c r="J17" i="1"/>
  <c r="J27" i="1"/>
  <c r="J28" i="1"/>
  <c r="J29" i="1"/>
  <c r="J30" i="1"/>
  <c r="J40" i="1"/>
  <c r="J33" i="1"/>
  <c r="J34" i="1"/>
  <c r="J41" i="1"/>
  <c r="J42" i="1"/>
  <c r="J43" i="1"/>
  <c r="J44" i="1"/>
  <c r="I13" i="1"/>
  <c r="N13" i="1" s="1"/>
  <c r="I14" i="1"/>
  <c r="N14" i="1" s="1"/>
  <c r="I15" i="1"/>
  <c r="N15" i="1" s="1"/>
  <c r="I17" i="1"/>
  <c r="I27" i="1"/>
  <c r="I28" i="1"/>
  <c r="I29" i="1"/>
  <c r="N29" i="1" s="1"/>
  <c r="I30" i="1"/>
  <c r="N30" i="1" s="1"/>
  <c r="I40" i="1"/>
  <c r="I33" i="1"/>
  <c r="I34" i="1"/>
  <c r="N34" i="1" s="1"/>
  <c r="I41" i="1"/>
  <c r="N41" i="1" s="1"/>
  <c r="I42" i="1"/>
  <c r="I43" i="1"/>
  <c r="N43" i="1" s="1"/>
  <c r="I44" i="1"/>
  <c r="N44" i="1" s="1"/>
  <c r="O36" i="1" l="1"/>
  <c r="O45" i="1"/>
  <c r="O38" i="1"/>
  <c r="O49" i="1"/>
  <c r="O44" i="1"/>
  <c r="O39" i="1"/>
  <c r="O48" i="1"/>
  <c r="O14" i="1"/>
  <c r="O35" i="1"/>
  <c r="O19" i="1"/>
  <c r="O41" i="1"/>
  <c r="N25" i="1"/>
  <c r="N42" i="1"/>
  <c r="N37" i="1"/>
  <c r="N33" i="1"/>
  <c r="O15" i="1"/>
  <c r="N20" i="1"/>
  <c r="N22" i="1"/>
  <c r="O43" i="1"/>
  <c r="O34" i="1"/>
  <c r="O13" i="1"/>
  <c r="N40" i="1"/>
  <c r="O30" i="1"/>
  <c r="O29" i="1"/>
  <c r="N28" i="1"/>
  <c r="N27" i="1"/>
  <c r="O26" i="1"/>
  <c r="O24" i="1"/>
  <c r="O23" i="1"/>
  <c r="O21" i="1"/>
  <c r="O18" i="1"/>
  <c r="N17" i="1"/>
  <c r="O40" i="1" l="1"/>
  <c r="O42" i="1"/>
  <c r="O37" i="1"/>
  <c r="O33" i="1"/>
  <c r="O27" i="1"/>
  <c r="O22" i="1"/>
  <c r="O28" i="1"/>
  <c r="O20" i="1"/>
  <c r="O17" i="1"/>
  <c r="O25" i="1"/>
</calcChain>
</file>

<file path=xl/sharedStrings.xml><?xml version="1.0" encoding="utf-8"?>
<sst xmlns="http://schemas.openxmlformats.org/spreadsheetml/2006/main" count="562" uniqueCount="218">
  <si>
    <t>Craig McIntyre</t>
  </si>
  <si>
    <t>λsd (safe detected) given</t>
  </si>
  <si>
    <t>λsu (safe undetected) given</t>
  </si>
  <si>
    <t>λdd (dangerous detected) given</t>
  </si>
  <si>
    <t>λdu (dangerous undetected) given</t>
  </si>
  <si>
    <t xml:space="preserve">SFF  (safe failure fraction) given </t>
  </si>
  <si>
    <t>Calculations reference  (derivations versus given)</t>
  </si>
  <si>
    <t>λdd = λd*Ca</t>
  </si>
  <si>
    <t>λd = λdd+λdu</t>
  </si>
  <si>
    <t>Description</t>
  </si>
  <si>
    <t>* Parameters that are typically used to derive other parameters are referenced as calculations</t>
  </si>
  <si>
    <t>Unit values below</t>
  </si>
  <si>
    <t>λ  in FIT = Failure in Time (per billion)</t>
  </si>
  <si>
    <t>Levelflex</t>
  </si>
  <si>
    <t>λdu = λd*(1-Ca)*Cm</t>
  </si>
  <si>
    <t>Ca = λdd/ λd</t>
  </si>
  <si>
    <t>Cm = λdu/( λd*(1-Ca))</t>
  </si>
  <si>
    <t>Proof test interval  TI</t>
  </si>
  <si>
    <t xml:space="preserve">PFD-average with given proof test interval TI </t>
  </si>
  <si>
    <t>TI = Proof (Manual) test intervals (years)</t>
  </si>
  <si>
    <t>HFT  (hardware fault tolerence)</t>
  </si>
  <si>
    <t>MTTR  mean time to restore</t>
  </si>
  <si>
    <t>All devices type B</t>
  </si>
  <si>
    <t>MTTR = mean time to restore (hours)</t>
  </si>
  <si>
    <t xml:space="preserve"> </t>
  </si>
  <si>
    <t>SIL capability</t>
  </si>
  <si>
    <t>Measurement type/function</t>
  </si>
  <si>
    <t>Model number(s)</t>
  </si>
  <si>
    <t>* Application, environmental, operation and lifecycle management guidelines that define the scope and limit conditions for use of these parameters are given in the associated Functional Safety Manuals</t>
  </si>
  <si>
    <t>Use for volume flow monitoring up to SIL 2 (single-channel
architecture) or SIL 3 (multi-channel architecture with
homogeneous redundancy</t>
  </si>
  <si>
    <t>Use for flow monitoring up to SIL 2 (single-channel
architecture) or SIL 3 (multi-channel architecture with
homogeneous redundancy</t>
  </si>
  <si>
    <t>CM42</t>
  </si>
  <si>
    <t>Hardware: 2, Software: 2
in homogenous redundancy: 2</t>
  </si>
  <si>
    <t>1.03 × 10-3</t>
  </si>
  <si>
    <t>SD01162D/06/EN/03.15
71291784</t>
  </si>
  <si>
    <t>SD00077D/06/EN/14.14 
71272498</t>
  </si>
  <si>
    <t>SD00147D/06/EN/06.15
71283625</t>
  </si>
  <si>
    <t>SD00153CEN 1310pdf
Version 2</t>
  </si>
  <si>
    <t>Liquicap M</t>
  </si>
  <si>
    <t>0 (single channel use)</t>
  </si>
  <si>
    <t>3,29 × 10 -4</t>
  </si>
  <si>
    <t>SD00198F/00/EN/13.11
71131920</t>
  </si>
  <si>
    <t>8,91 x 10-4</t>
  </si>
  <si>
    <t>SIL 2 (single-channel architecture 1oo1),
SIL 3 (multi-channel architecture, also with homogeneous
redundancy, e.g. 1oo2, 2oo3)</t>
  </si>
  <si>
    <t>SD00326F/00/EN/17.15
71281221</t>
  </si>
  <si>
    <t xml:space="preserve">0 1) single use </t>
  </si>
  <si>
    <t>Micropliot</t>
  </si>
  <si>
    <t>SD150F/00/en/03.04
52016606</t>
  </si>
  <si>
    <t>SD278F/00/en/10.08
71078014</t>
  </si>
  <si>
    <t xml:space="preserve">FTL325P </t>
  </si>
  <si>
    <t xml:space="preserve">Liquiphant </t>
  </si>
  <si>
    <t>Soliphant</t>
  </si>
  <si>
    <t>TMT122</t>
  </si>
  <si>
    <t>&gt; 75 %</t>
  </si>
  <si>
    <t>&gt; 73%</t>
  </si>
  <si>
    <t>SD007R/09/en/12.05
FM+SGML 6.0 ProMoDo</t>
  </si>
  <si>
    <t>80/83</t>
  </si>
  <si>
    <t>Sil 2 single channel
Sil 3 redundant</t>
  </si>
  <si>
    <t>7.83 · 10–4</t>
  </si>
  <si>
    <t>6.92 · 10–4</t>
  </si>
  <si>
    <t>7.87 · 10–4</t>
  </si>
  <si>
    <t>6.96 · 10–4</t>
  </si>
  <si>
    <t>7.31 · 10–4</t>
  </si>
  <si>
    <t>6.99 · 10–4</t>
  </si>
  <si>
    <t>6.94 · 10–4</t>
  </si>
  <si>
    <t>3.8 · 10-4</t>
  </si>
  <si>
    <t>3.1 · 10-4</t>
  </si>
  <si>
    <t>3.9 · 10-4</t>
  </si>
  <si>
    <t>3.2 · 10-4</t>
  </si>
  <si>
    <t xml:space="preserve">Micropilot with display </t>
  </si>
  <si>
    <t xml:space="preserve">Mircropilot /without display </t>
  </si>
  <si>
    <t>FMR23x</t>
  </si>
  <si>
    <t>FMR 24x</t>
  </si>
  <si>
    <t>FMR24x</t>
  </si>
  <si>
    <t>&gt;75%</t>
  </si>
  <si>
    <t>&gt;76%</t>
  </si>
  <si>
    <t>&gt;77%</t>
  </si>
  <si>
    <t>0,297X10-2</t>
  </si>
  <si>
    <t>0,263X10-2</t>
  </si>
  <si>
    <t xml:space="preserve">0,263 X10-2 </t>
  </si>
  <si>
    <t xml:space="preserve">0,335 x 10-2  
</t>
  </si>
  <si>
    <t>1.46 x 10-4</t>
  </si>
  <si>
    <t>1.85X10-4</t>
  </si>
  <si>
    <t>SD006R/09/en/12.05
FM+SGML 6.0 ProMoDo</t>
  </si>
  <si>
    <t>Prowirl 200-Option A "4-20mA HART"</t>
  </si>
  <si>
    <t>Prowirl 200-Option B "4-20mA HART, pul./freq./switch output"</t>
  </si>
  <si>
    <t>Prowirl 200-Option C "4-20mA HART, 4-20mA"</t>
  </si>
  <si>
    <t>7C2B (Prowirl C 200)
7D2B (Prowirl D 200)
7F2B (Prowirl F 200)
7O2B (Prowirl O 200)
7R2B (Prowirl R 200)</t>
  </si>
  <si>
    <t>Coriolis mass flow/Density</t>
  </si>
  <si>
    <t>Liquid Analysis</t>
  </si>
  <si>
    <t>Temperature</t>
  </si>
  <si>
    <t>FMP50/51/52/53/54/55/56/57</t>
  </si>
  <si>
    <t>1.09 × 10–3</t>
  </si>
  <si>
    <t>Safety Function</t>
  </si>
  <si>
    <t>Min,Max, Range</t>
  </si>
  <si>
    <t>CKY10</t>
  </si>
  <si>
    <t>Cable</t>
  </si>
  <si>
    <t>KSG2-SIL pH</t>
  </si>
  <si>
    <t>pH Sensor head</t>
  </si>
  <si>
    <t>Analog</t>
  </si>
  <si>
    <t>2/3</t>
  </si>
  <si>
    <t>Output(s)</t>
  </si>
  <si>
    <t>Analog/pulse/Frequency/switch</t>
  </si>
  <si>
    <t>Endress+Hauser</t>
  </si>
  <si>
    <t>Manufacturer</t>
  </si>
  <si>
    <t>Class</t>
  </si>
  <si>
    <t>B</t>
  </si>
  <si>
    <t>Pressure</t>
  </si>
  <si>
    <t>Cerabar S</t>
  </si>
  <si>
    <t xml:space="preserve">PMP71/75 </t>
  </si>
  <si>
    <t>SD00190P/00/EN/14.13  71251400</t>
  </si>
  <si>
    <t>Max</t>
  </si>
  <si>
    <t>Range</t>
  </si>
  <si>
    <t>Min</t>
  </si>
  <si>
    <t>PMC 71</t>
  </si>
  <si>
    <t>Cerabar S Ceramic</t>
  </si>
  <si>
    <t>With redundant connection with HFT = 1 (e.g.  1oo2 or 2oo3), the Cerabar S meets SIL3</t>
  </si>
  <si>
    <t>2.86 × 10-4</t>
  </si>
  <si>
    <t>2 (single-channel), 3 (with use of a SIL 3 capable coincidence logic)</t>
  </si>
  <si>
    <t>itemp  TMT122
Din Rail Hart-low level</t>
  </si>
  <si>
    <t xml:space="preserve">itemp  TMT122
Din Rail HART High Level </t>
  </si>
  <si>
    <t>itemp  TMT122
Din Rail HART-range</t>
  </si>
  <si>
    <t>TMT182</t>
  </si>
  <si>
    <t xml:space="preserve">itemp TMT182 
Field transmitter HART low level </t>
  </si>
  <si>
    <t xml:space="preserve">itemp TMT182 
Field transmitter Hart -High Level </t>
  </si>
  <si>
    <t xml:space="preserve">itemp TMT182 
Field transmitter Hart-Range </t>
  </si>
  <si>
    <t>Option C "4-20mA HART, 4-20mA"</t>
  </si>
  <si>
    <t>Deltabar S</t>
  </si>
  <si>
    <t xml:space="preserve">SD00189P/00/EN/14.13  71247245 </t>
  </si>
  <si>
    <t>Differential pressure</t>
  </si>
  <si>
    <t>FMD77, FMD78, PMD75</t>
  </si>
  <si>
    <t>FMD76, PMD70</t>
  </si>
  <si>
    <t>With redundant connection with HFT = 1 (e.g. coincidence logic 1oo2 or 2oo3), the Deltabar S meets
the requirements for SIL 3.</t>
  </si>
  <si>
    <t>3.02 × 10-4</t>
  </si>
  <si>
    <t>2 (single-channel); 3 (with use of a SIL 3 capable coincidence logic)</t>
  </si>
  <si>
    <t>2.51 × 10-4</t>
  </si>
  <si>
    <t>Promass 80 /83 Catergory 1
(Page 11-13)</t>
  </si>
  <si>
    <t>Promass 80 /83 Catergory 2
( Page 11-13)</t>
  </si>
  <si>
    <t>Promass 80 /83 Catergory 3
( Page 11-13)</t>
  </si>
  <si>
    <t>Promass 80 /83 Catergory 4
( Page 11-13)</t>
  </si>
  <si>
    <t>Promass 80 /83 Catergory 5
( Page 11-13)</t>
  </si>
  <si>
    <t>Promass 80 /83 Catergory 6
( Page 11-13)</t>
  </si>
  <si>
    <t>Promass 80 /83 Catergory 7
( Page 11-13)</t>
  </si>
  <si>
    <t>Promass 80 /83 Catergory 8
( Page 11-13)</t>
  </si>
  <si>
    <t>Promass 80 /83 Catergory 9
( Page 11-13)</t>
  </si>
  <si>
    <t>Promass 80 /83 Catergory 10
( Page 11-13)</t>
  </si>
  <si>
    <t>Promass  200</t>
  </si>
  <si>
    <t>Promass 200</t>
  </si>
  <si>
    <t xml:space="preserve">
Option A Option A "4-20mA HART" </t>
  </si>
  <si>
    <t>SD00162C/00/A2/01.11</t>
  </si>
  <si>
    <t>3.70 × 10-4</t>
  </si>
  <si>
    <t>SD00161C/00/A2/01.11</t>
  </si>
  <si>
    <t>0.83 × 10–3</t>
  </si>
  <si>
    <t>8.31 × 10-4</t>
  </si>
  <si>
    <t>SD01087F/00/EN/02.15
71281219</t>
  </si>
  <si>
    <t>SIL 2 (single-channel architecture 1oo1),
SIL 3 (multi-channel architecture, also with homogeneous redundancy, e.g.
1oo2, 2oo3)</t>
  </si>
  <si>
    <t>FMR50/51/52/53/54/56/57</t>
  </si>
  <si>
    <t xml:space="preserve">Liquicap/Solicap M /Min Safety </t>
  </si>
  <si>
    <t xml:space="preserve">Liquicap/Solicap M /Max Safety </t>
  </si>
  <si>
    <t>FTI51/52, FTI55/56, FTI77</t>
  </si>
  <si>
    <t>2 (single-channel),
3 (with use of a SIL 3 capable coincidence logic),
→ See p18, "Appendix"</t>
  </si>
  <si>
    <t>FMI51, FMI52</t>
  </si>
  <si>
    <t>Min,Max</t>
  </si>
  <si>
    <t xml:space="preserve"> Liquiphant M/S FTL5x(H), FTL51C, FTL7x + Nivotester FTL325P  (1oo1D 1oo2D, 2oo3D subsystems)</t>
  </si>
  <si>
    <t>SD111F/00/en/08.06
52010553</t>
  </si>
  <si>
    <t>0 to 1</t>
  </si>
  <si>
    <t>FTL 5X,7X insert FEL55</t>
  </si>
  <si>
    <t>SD279F/00/en/06.08</t>
  </si>
  <si>
    <t>3.76 × 10–4</t>
  </si>
  <si>
    <t>SD 167F/00/en/10.03
52018925</t>
  </si>
  <si>
    <t>&gt;83.8</t>
  </si>
  <si>
    <t>0.03 × 10–2</t>
  </si>
  <si>
    <t xml:space="preserve">Liquids vibronic detection (i.e. High point level, overfill protection) </t>
  </si>
  <si>
    <t xml:space="preserve">Liquids vibronic detection (i.e. Min point level,empty pipe detection) </t>
  </si>
  <si>
    <t xml:space="preserve">Solids vibronic detection (i.e. High point level, overfill protection)) </t>
  </si>
  <si>
    <t>FTM50, FTM51, FTM52</t>
  </si>
  <si>
    <t>SD208F/00/en/01.06</t>
  </si>
  <si>
    <t>0.013 × 10–2</t>
  </si>
  <si>
    <t>Gamma (i.e. low level)</t>
  </si>
  <si>
    <t>FMG60</t>
  </si>
  <si>
    <t>SD00230F/00/EN/13.11</t>
  </si>
  <si>
    <t>Gammapilot M</t>
  </si>
  <si>
    <t>SD00324F/00/EN/02.15</t>
  </si>
  <si>
    <t>4.04 × 10-4</t>
  </si>
  <si>
    <t>Gamma (i.e. high point level)</t>
  </si>
  <si>
    <t>0/1</t>
  </si>
  <si>
    <t>4.21 × 10-4</t>
  </si>
  <si>
    <t>Anaolg</t>
  </si>
  <si>
    <t>Loop powered Coriolis mass flow/Density</t>
  </si>
  <si>
    <t>Loop Powered Liquid Analysis</t>
  </si>
  <si>
    <t>Loop powered Guided Wave Radar level</t>
  </si>
  <si>
    <t>Loop powered Vortex flow</t>
  </si>
  <si>
    <t>SD01451D/06/EN/01.15  71281909</t>
  </si>
  <si>
    <t>5H2B (Promag H 200)
5P2B (Promag P 200)</t>
  </si>
  <si>
    <t>6.81 · 10-4</t>
  </si>
  <si>
    <t>architecture) or SIL 3 (multi-channel architecture with</t>
  </si>
  <si>
    <t>homogeneous redundancy)</t>
  </si>
  <si>
    <t>Use for volume flow monitoring up to SIL 2 (single-channel
architecture) or SIL 3 (multi-channel architecture with
homogeneous redundancy)</t>
  </si>
  <si>
    <t>Min. Max, Range</t>
  </si>
  <si>
    <t>Liquids vibronic Remote switching support unit subsystems</t>
  </si>
  <si>
    <t xml:space="preserve">Loop powered Magnetic flow </t>
  </si>
  <si>
    <t xml:space="preserve">Option B "4-20mA HART, pulse/frequency/switch output" </t>
  </si>
  <si>
    <t>Option A "4-20mA HART"; 
Option B "4-20mA HART, pulse/freqency/switch output"</t>
  </si>
  <si>
    <t>Liquiline M CM42 transmitter 4-20mA</t>
  </si>
  <si>
    <t>Loop powered Free space radar level</t>
  </si>
  <si>
    <t>Loop powered Capacitance levelswitch</t>
  </si>
  <si>
    <t>Loop powered Capacitance levelswtch</t>
  </si>
  <si>
    <t>Loop powered Capacitance level</t>
  </si>
  <si>
    <t xml:space="preserve">* Proof test coverage is determined by choice of proof testing proceedures (i.e. Full, Partial, Insitu) as defined in the associated Functional Safety Manual </t>
  </si>
  <si>
    <t>*  Focus on Level, Flow, Density, Analytical, Pressure,Temperature measurement subsystems</t>
  </si>
  <si>
    <t>* Functional safety parameters are presented as given from the documents and versions referenced</t>
  </si>
  <si>
    <r>
      <t xml:space="preserve">Functional Safety Manual/Version - </t>
    </r>
    <r>
      <rPr>
        <b/>
        <sz val="10"/>
        <color rgb="FFFF0000"/>
        <rFont val="E+H Sans"/>
        <family val="2"/>
      </rPr>
      <t>link to FS qualifying detail, recommendations  and options</t>
    </r>
  </si>
  <si>
    <t>Dangerous failures (λd = λdu + λdd)</t>
  </si>
  <si>
    <t>Safe failures (λs = λsu + λsd)</t>
  </si>
  <si>
    <r>
      <t xml:space="preserve">Ca/DC  (diagnostic coverage - automatic)  calculated.  </t>
    </r>
    <r>
      <rPr>
        <b/>
        <sz val="10"/>
        <color rgb="FFFF0000"/>
        <rFont val="E+H Sans"/>
        <family val="2"/>
      </rPr>
      <t>Reference FS manual for detail</t>
    </r>
  </si>
  <si>
    <r>
      <t xml:space="preserve">Cm/PTC  (diagnostic/proof test coverage - manual)  calculated    </t>
    </r>
    <r>
      <rPr>
        <b/>
        <sz val="10"/>
        <color rgb="FFFF0000"/>
        <rFont val="E+H Sans"/>
        <family val="2"/>
      </rPr>
      <t>Reference PTC details in FS manual</t>
    </r>
  </si>
  <si>
    <t>Functional Safety Parameter Listing</t>
  </si>
  <si>
    <t>Rev 0.97 (11.17.2015)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</si>
</sst>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1" x14ac:knownFonts="1">
    <font>
      <sz val="12"/>
      <color theme="1"/>
      <name val="E+H Sans"/>
      <family val="2"/>
    </font>
    <font>
      <sz val="11"/>
      <color theme="1"/>
      <name val="E+H Serif"/>
      <family val="2"/>
      <scheme val="minor"/>
    </font>
    <font>
      <sz val="11"/>
      <color theme="1"/>
      <name val="E+H Serif"/>
      <family val="2"/>
      <scheme val="minor"/>
    </font>
    <font>
      <sz val="11"/>
      <color theme="1"/>
      <name val="E+H Serif"/>
      <family val="2"/>
      <scheme val="minor"/>
    </font>
    <font>
      <sz val="11"/>
      <color theme="1"/>
      <name val="E+H Serif"/>
      <family val="2"/>
      <scheme val="minor"/>
    </font>
    <font>
      <b/>
      <sz val="18"/>
      <color theme="3"/>
      <name val="E+H Serif"/>
      <family val="2"/>
      <scheme val="major"/>
    </font>
    <font>
      <b/>
      <sz val="15"/>
      <color theme="3"/>
      <name val="E+H Serif"/>
      <family val="2"/>
      <scheme val="minor"/>
    </font>
    <font>
      <b/>
      <sz val="13"/>
      <color theme="3"/>
      <name val="E+H Serif"/>
      <family val="2"/>
      <scheme val="minor"/>
    </font>
    <font>
      <b/>
      <sz val="11"/>
      <color theme="3"/>
      <name val="E+H Serif"/>
      <family val="2"/>
      <scheme val="minor"/>
    </font>
    <font>
      <sz val="11"/>
      <color rgb="FF006100"/>
      <name val="E+H Serif"/>
      <family val="2"/>
      <scheme val="minor"/>
    </font>
    <font>
      <sz val="11"/>
      <color rgb="FF9C0006"/>
      <name val="E+H Serif"/>
      <family val="2"/>
      <scheme val="minor"/>
    </font>
    <font>
      <sz val="11"/>
      <color rgb="FF9C6500"/>
      <name val="E+H Serif"/>
      <family val="2"/>
      <scheme val="minor"/>
    </font>
    <font>
      <sz val="11"/>
      <color rgb="FF3F3F76"/>
      <name val="E+H Serif"/>
      <family val="2"/>
      <scheme val="minor"/>
    </font>
    <font>
      <b/>
      <sz val="11"/>
      <color rgb="FF3F3F3F"/>
      <name val="E+H Serif"/>
      <family val="2"/>
      <scheme val="minor"/>
    </font>
    <font>
      <b/>
      <sz val="11"/>
      <color rgb="FFFA7D00"/>
      <name val="E+H Serif"/>
      <family val="2"/>
      <scheme val="minor"/>
    </font>
    <font>
      <sz val="11"/>
      <color rgb="FFFA7D00"/>
      <name val="E+H Serif"/>
      <family val="2"/>
      <scheme val="minor"/>
    </font>
    <font>
      <b/>
      <sz val="11"/>
      <color theme="0"/>
      <name val="E+H Serif"/>
      <family val="2"/>
      <scheme val="minor"/>
    </font>
    <font>
      <sz val="11"/>
      <color rgb="FFFF0000"/>
      <name val="E+H Serif"/>
      <family val="2"/>
      <scheme val="minor"/>
    </font>
    <font>
      <i/>
      <sz val="11"/>
      <color rgb="FF7F7F7F"/>
      <name val="E+H Serif"/>
      <family val="2"/>
      <scheme val="minor"/>
    </font>
    <font>
      <b/>
      <sz val="11"/>
      <color theme="1"/>
      <name val="E+H Serif"/>
      <family val="2"/>
      <scheme val="minor"/>
    </font>
    <font>
      <sz val="11"/>
      <color theme="0"/>
      <name val="E+H Serif"/>
      <family val="2"/>
      <scheme val="minor"/>
    </font>
    <font>
      <b/>
      <sz val="10"/>
      <color theme="1"/>
      <name val="E+H Sans"/>
      <family val="2"/>
    </font>
    <font>
      <sz val="10"/>
      <color theme="1"/>
      <name val="Arial"/>
      <family val="2"/>
    </font>
    <font>
      <u/>
      <sz val="12"/>
      <color theme="10"/>
      <name val="E+H Sans"/>
      <family val="2"/>
    </font>
    <font>
      <sz val="10"/>
      <color theme="1"/>
      <name val="E+H Sans"/>
      <family val="2"/>
    </font>
    <font>
      <u/>
      <sz val="10"/>
      <color theme="10"/>
      <name val="E+H Sans"/>
      <family val="2"/>
    </font>
    <font>
      <b/>
      <sz val="10"/>
      <color rgb="FFFF0000"/>
      <name val="E+H Sans"/>
      <family val="2"/>
    </font>
    <font>
      <sz val="10"/>
      <color rgb="FF00B050"/>
      <name val="E+H Sans"/>
      <family val="2"/>
    </font>
    <font>
      <b/>
      <sz val="10"/>
      <name val="E+H Sans"/>
      <family val="2"/>
    </font>
    <font>
      <sz val="10"/>
      <name val="E+H Sans"/>
      <family val="2"/>
    </font>
    <font>
      <sz val="10"/>
      <color rgb="FF000000"/>
      <name val="E+H Sans"/>
      <family val="2"/>
    </font>
  </fonts>
  <fills count="3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8">
    <xf numFmtId="0" fontId="0" fillId="0" borderId="0"/>
    <xf numFmtId="9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6" applyNumberFormat="0" applyAlignment="0" applyProtection="0"/>
    <xf numFmtId="0" fontId="13" fillId="8" borderId="7" applyNumberFormat="0" applyAlignment="0" applyProtection="0"/>
    <xf numFmtId="0" fontId="14" fillId="8" borderId="6" applyNumberFormat="0" applyAlignment="0" applyProtection="0"/>
    <xf numFmtId="0" fontId="15" fillId="0" borderId="8" applyNumberFormat="0" applyFill="0" applyAlignment="0" applyProtection="0"/>
    <xf numFmtId="0" fontId="16" fillId="9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0" fillId="34" borderId="0" applyNumberFormat="0" applyBorder="0" applyAlignment="0" applyProtection="0"/>
    <xf numFmtId="0" fontId="3" fillId="0" borderId="0"/>
    <xf numFmtId="0" fontId="3" fillId="10" borderId="10" applyNumberFormat="0" applyFont="0" applyAlignment="0" applyProtection="0"/>
    <xf numFmtId="0" fontId="2" fillId="0" borderId="0"/>
    <xf numFmtId="0" fontId="2" fillId="10" borderId="10" applyNumberFormat="0" applyFont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10" borderId="10" applyNumberFormat="0" applyFont="0" applyAlignment="0" applyProtection="0"/>
    <xf numFmtId="0" fontId="1" fillId="0" borderId="0"/>
    <xf numFmtId="0" fontId="1" fillId="10" borderId="10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54">
    <xf numFmtId="0" fontId="0" fillId="0" borderId="0" xfId="0"/>
    <xf numFmtId="0" fontId="21" fillId="0" borderId="0" xfId="0" applyFont="1"/>
    <xf numFmtId="0" fontId="21" fillId="0" borderId="0" xfId="0" applyFont="1" applyFill="1"/>
    <xf numFmtId="0" fontId="24" fillId="0" borderId="0" xfId="0" applyFont="1" applyAlignment="1">
      <alignment wrapText="1"/>
    </xf>
    <xf numFmtId="0" fontId="22" fillId="0" borderId="0" xfId="0" applyFont="1" applyFill="1" applyAlignment="1">
      <alignment horizontal="center"/>
    </xf>
    <xf numFmtId="0" fontId="22" fillId="0" borderId="0" xfId="0" applyFont="1" applyFill="1"/>
    <xf numFmtId="0" fontId="22" fillId="0" borderId="0" xfId="0" applyFont="1"/>
    <xf numFmtId="0" fontId="24" fillId="0" borderId="0" xfId="0" applyFont="1"/>
    <xf numFmtId="0" fontId="24" fillId="0" borderId="0" xfId="0" applyFont="1" applyFill="1" applyAlignment="1">
      <alignment horizontal="center"/>
    </xf>
    <xf numFmtId="0" fontId="24" fillId="0" borderId="0" xfId="0" applyFont="1" applyFill="1"/>
    <xf numFmtId="0" fontId="24" fillId="0" borderId="1" xfId="0" applyFont="1" applyFill="1" applyBorder="1" applyAlignment="1">
      <alignment horizontal="center" wrapText="1"/>
    </xf>
    <xf numFmtId="0" fontId="25" fillId="0" borderId="1" xfId="58" applyFont="1" applyFill="1" applyBorder="1" applyAlignment="1">
      <alignment wrapText="1"/>
    </xf>
    <xf numFmtId="0" fontId="24" fillId="0" borderId="12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/>
    </xf>
    <xf numFmtId="0" fontId="27" fillId="0" borderId="0" xfId="0" applyFont="1"/>
    <xf numFmtId="0" fontId="28" fillId="35" borderId="2" xfId="0" applyFont="1" applyFill="1" applyBorder="1" applyAlignment="1">
      <alignment textRotation="45" wrapText="1"/>
    </xf>
    <xf numFmtId="0" fontId="28" fillId="3" borderId="2" xfId="0" applyFont="1" applyFill="1" applyBorder="1" applyAlignment="1">
      <alignment textRotation="45" wrapText="1"/>
    </xf>
    <xf numFmtId="0" fontId="29" fillId="0" borderId="1" xfId="0" applyFont="1" applyFill="1" applyBorder="1" applyAlignment="1">
      <alignment wrapText="1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/>
    </xf>
    <xf numFmtId="0" fontId="24" fillId="0" borderId="1" xfId="0" applyFont="1" applyFill="1" applyBorder="1" applyAlignment="1">
      <alignment wrapText="1"/>
    </xf>
    <xf numFmtId="0" fontId="30" fillId="0" borderId="1" xfId="42" applyFont="1" applyFill="1" applyBorder="1" applyAlignment="1">
      <alignment horizontal="left" vertical="center" wrapText="1" indent="1"/>
    </xf>
    <xf numFmtId="9" fontId="24" fillId="0" borderId="1" xfId="0" applyNumberFormat="1" applyFont="1" applyFill="1" applyBorder="1" applyAlignment="1">
      <alignment horizontal="center" wrapText="1"/>
    </xf>
    <xf numFmtId="9" fontId="24" fillId="0" borderId="1" xfId="1" applyFont="1" applyFill="1" applyBorder="1" applyAlignment="1">
      <alignment horizontal="center" wrapText="1"/>
    </xf>
    <xf numFmtId="164" fontId="24" fillId="0" borderId="1" xfId="1" applyNumberFormat="1" applyFont="1" applyFill="1" applyBorder="1" applyAlignment="1">
      <alignment horizontal="center" wrapText="1"/>
    </xf>
    <xf numFmtId="164" fontId="24" fillId="0" borderId="1" xfId="0" applyNumberFormat="1" applyFont="1" applyFill="1" applyBorder="1" applyAlignment="1">
      <alignment horizontal="center" wrapText="1"/>
    </xf>
    <xf numFmtId="0" fontId="25" fillId="0" borderId="1" xfId="58" applyFont="1" applyBorder="1"/>
    <xf numFmtId="0" fontId="25" fillId="0" borderId="0" xfId="58" applyFont="1" applyFill="1" applyAlignment="1">
      <alignment wrapText="1"/>
    </xf>
    <xf numFmtId="10" fontId="24" fillId="0" borderId="1" xfId="0" applyNumberFormat="1" applyFont="1" applyFill="1" applyBorder="1" applyAlignment="1">
      <alignment horizontal="center"/>
    </xf>
    <xf numFmtId="0" fontId="24" fillId="0" borderId="1" xfId="0" applyFont="1" applyFill="1" applyBorder="1"/>
    <xf numFmtId="9" fontId="24" fillId="0" borderId="1" xfId="0" applyNumberFormat="1" applyFont="1" applyFill="1" applyBorder="1" applyAlignment="1">
      <alignment horizontal="center"/>
    </xf>
    <xf numFmtId="16" fontId="24" fillId="0" borderId="1" xfId="0" applyNumberFormat="1" applyFont="1" applyFill="1" applyBorder="1" applyAlignment="1">
      <alignment horizontal="center"/>
    </xf>
    <xf numFmtId="0" fontId="25" fillId="0" borderId="1" xfId="58" applyFont="1" applyFill="1" applyBorder="1"/>
    <xf numFmtId="164" fontId="24" fillId="0" borderId="1" xfId="0" applyNumberFormat="1" applyFont="1" applyFill="1" applyBorder="1" applyAlignment="1">
      <alignment horizontal="center"/>
    </xf>
    <xf numFmtId="11" fontId="24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center"/>
    </xf>
    <xf numFmtId="0" fontId="28" fillId="2" borderId="13" xfId="0" applyFont="1" applyFill="1" applyBorder="1" applyAlignment="1">
      <alignment textRotation="45" wrapText="1"/>
    </xf>
    <xf numFmtId="0" fontId="29" fillId="0" borderId="14" xfId="0" applyFont="1" applyFill="1" applyBorder="1" applyAlignment="1">
      <alignment horizontal="center" wrapText="1"/>
    </xf>
    <xf numFmtId="9" fontId="29" fillId="0" borderId="14" xfId="0" applyNumberFormat="1" applyFont="1" applyFill="1" applyBorder="1" applyAlignment="1">
      <alignment horizontal="center"/>
    </xf>
    <xf numFmtId="9" fontId="29" fillId="0" borderId="14" xfId="1" applyFont="1" applyFill="1" applyBorder="1" applyAlignment="1">
      <alignment horizontal="center" wrapText="1"/>
    </xf>
    <xf numFmtId="0" fontId="24" fillId="0" borderId="15" xfId="0" applyFont="1" applyFill="1" applyBorder="1" applyAlignment="1">
      <alignment horizontal="center" wrapText="1"/>
    </xf>
    <xf numFmtId="0" fontId="24" fillId="0" borderId="14" xfId="0" applyFont="1" applyFill="1" applyBorder="1" applyAlignment="1">
      <alignment horizontal="center"/>
    </xf>
    <xf numFmtId="0" fontId="25" fillId="0" borderId="14" xfId="58" applyFont="1" applyFill="1" applyBorder="1" applyAlignment="1">
      <alignment wrapText="1"/>
    </xf>
    <xf numFmtId="0" fontId="28" fillId="36" borderId="13" xfId="0" applyFont="1" applyFill="1" applyBorder="1" applyAlignment="1">
      <alignment textRotation="45" wrapText="1"/>
    </xf>
    <xf numFmtId="0" fontId="28" fillId="3" borderId="13" xfId="0" applyFont="1" applyFill="1" applyBorder="1" applyAlignment="1">
      <alignment textRotation="45" wrapText="1"/>
    </xf>
    <xf numFmtId="0" fontId="28" fillId="3" borderId="13" xfId="0" applyFont="1" applyFill="1" applyBorder="1" applyAlignment="1">
      <alignment horizontal="center" textRotation="45" wrapText="1"/>
    </xf>
    <xf numFmtId="0" fontId="30" fillId="0" borderId="1" xfId="42" applyFont="1" applyFill="1" applyBorder="1" applyAlignment="1">
      <alignment horizontal="left" wrapText="1"/>
    </xf>
    <xf numFmtId="0" fontId="0" fillId="0" borderId="0" xfId="0" applyFont="1"/>
    <xf numFmtId="0" fontId="27" fillId="0" borderId="0" xfId="0" applyFont="1" applyAlignment="1">
      <alignment wrapText="1"/>
    </xf>
    <xf numFmtId="0" fontId="26" fillId="0" borderId="0" xfId="0" applyFont="1" applyAlignment="1">
      <alignment wrapText="1"/>
    </xf>
  </cellXfs>
  <cellStyles count="88">
    <cellStyle name="20% - Accent1" xfId="19" builtinId="30" customBuiltin="1"/>
    <cellStyle name="20% - Accent1 2" xfId="46"/>
    <cellStyle name="20% - Accent1 2 2" xfId="76"/>
    <cellStyle name="20% - Accent1 3" xfId="60"/>
    <cellStyle name="20% - Accent2" xfId="23" builtinId="34" customBuiltin="1"/>
    <cellStyle name="20% - Accent2 2" xfId="48"/>
    <cellStyle name="20% - Accent2 2 2" xfId="78"/>
    <cellStyle name="20% - Accent2 3" xfId="62"/>
    <cellStyle name="20% - Accent3" xfId="27" builtinId="38" customBuiltin="1"/>
    <cellStyle name="20% - Accent3 2" xfId="50"/>
    <cellStyle name="20% - Accent3 2 2" xfId="80"/>
    <cellStyle name="20% - Accent3 3" xfId="64"/>
    <cellStyle name="20% - Accent4" xfId="31" builtinId="42" customBuiltin="1"/>
    <cellStyle name="20% - Accent4 2" xfId="52"/>
    <cellStyle name="20% - Accent4 2 2" xfId="82"/>
    <cellStyle name="20% - Accent4 3" xfId="66"/>
    <cellStyle name="20% - Accent5" xfId="35" builtinId="46" customBuiltin="1"/>
    <cellStyle name="20% - Accent5 2" xfId="54"/>
    <cellStyle name="20% - Accent5 2 2" xfId="84"/>
    <cellStyle name="20% - Accent5 3" xfId="68"/>
    <cellStyle name="20% - Accent6" xfId="39" builtinId="50" customBuiltin="1"/>
    <cellStyle name="20% - Accent6 2" xfId="56"/>
    <cellStyle name="20% - Accent6 2 2" xfId="86"/>
    <cellStyle name="20% - Accent6 3" xfId="70"/>
    <cellStyle name="40% - Accent1" xfId="20" builtinId="31" customBuiltin="1"/>
    <cellStyle name="40% - Accent1 2" xfId="47"/>
    <cellStyle name="40% - Accent1 2 2" xfId="77"/>
    <cellStyle name="40% - Accent1 3" xfId="61"/>
    <cellStyle name="40% - Accent2" xfId="24" builtinId="35" customBuiltin="1"/>
    <cellStyle name="40% - Accent2 2" xfId="49"/>
    <cellStyle name="40% - Accent2 2 2" xfId="79"/>
    <cellStyle name="40% - Accent2 3" xfId="63"/>
    <cellStyle name="40% - Accent3" xfId="28" builtinId="39" customBuiltin="1"/>
    <cellStyle name="40% - Accent3 2" xfId="51"/>
    <cellStyle name="40% - Accent3 2 2" xfId="81"/>
    <cellStyle name="40% - Accent3 3" xfId="65"/>
    <cellStyle name="40% - Accent4" xfId="32" builtinId="43" customBuiltin="1"/>
    <cellStyle name="40% - Accent4 2" xfId="53"/>
    <cellStyle name="40% - Accent4 2 2" xfId="83"/>
    <cellStyle name="40% - Accent4 3" xfId="67"/>
    <cellStyle name="40% - Accent5" xfId="36" builtinId="47" customBuiltin="1"/>
    <cellStyle name="40% - Accent5 2" xfId="55"/>
    <cellStyle name="40% - Accent5 2 2" xfId="85"/>
    <cellStyle name="40% - Accent5 3" xfId="69"/>
    <cellStyle name="40% - Accent6" xfId="40" builtinId="51" customBuiltin="1"/>
    <cellStyle name="40% - Accent6 2" xfId="57"/>
    <cellStyle name="40% - Accent6 2 2" xfId="87"/>
    <cellStyle name="40% - Accent6 3" xfId="7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58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 customBuiltin="1"/>
    <cellStyle name="Normal 2" xfId="42"/>
    <cellStyle name="Normal 2 2" xfId="72"/>
    <cellStyle name="Normal 3" xfId="44"/>
    <cellStyle name="Normal 3 2" xfId="74"/>
    <cellStyle name="Note 2" xfId="43"/>
    <cellStyle name="Note 2 2" xfId="73"/>
    <cellStyle name="Note 3" xfId="45"/>
    <cellStyle name="Note 3 2" xfId="75"/>
    <cellStyle name="Output" xfId="11" builtinId="21" customBuiltin="1"/>
    <cellStyle name="Percent" xfId="1" builtinId="5"/>
    <cellStyle name="Percent 2" xfId="59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506671"/>
      <rgbColor rgb="00E6ECF0"/>
      <rgbColor rgb="008FA2AC"/>
      <rgbColor rgb="00E6ECF0"/>
      <rgbColor rgb="00506671"/>
      <rgbColor rgb="00E6ECF0"/>
      <rgbColor rgb="00506671"/>
      <rgbColor rgb="00FBCDAB"/>
      <rgbColor rgb="00506671"/>
      <rgbColor rgb="00007CAA"/>
      <rgbColor rgb="00C3CED5"/>
      <rgbColor rgb="008FA2AC"/>
      <rgbColor rgb="00E6ECF0"/>
      <rgbColor rgb="008FA2AC"/>
      <rgbColor rgb="00AED3E7"/>
      <rgbColor rgb="00007CAA"/>
      <rgbColor rgb="0000597A"/>
      <rgbColor rgb="00506671"/>
      <rgbColor rgb="008FA2AC"/>
      <rgbColor rgb="00C3CED5"/>
      <rgbColor rgb="00FFE495"/>
      <rgbColor rgb="00C1DDAF"/>
      <rgbColor rgb="00AED3E7"/>
      <rgbColor rgb="00007CAA"/>
      <rgbColor rgb="0000597A"/>
      <rgbColor rgb="00506671"/>
      <rgbColor rgb="008FA2AC"/>
      <rgbColor rgb="00C3CED5"/>
      <rgbColor rgb="00FFE495"/>
      <rgbColor rgb="00C1DDAF"/>
      <rgbColor rgb="00E6ECF0"/>
      <rgbColor rgb="00E6ECF0"/>
      <rgbColor rgb="00E6ECF0"/>
      <rgbColor rgb="00E6ECF0"/>
      <rgbColor rgb="00E6ECF0"/>
      <rgbColor rgb="00506671"/>
      <rgbColor rgb="00E6ECF0"/>
      <rgbColor rgb="00009EE3"/>
      <rgbColor rgb="00C3CED5"/>
      <rgbColor rgb="00C3CED5"/>
      <rgbColor rgb="00AED3E7"/>
      <rgbColor rgb="00009EE3"/>
      <rgbColor rgb="00009EE3"/>
      <rgbColor rgb="00009EE3"/>
      <rgbColor rgb="008FA2AC"/>
      <rgbColor rgb="00C3CED5"/>
      <rgbColor rgb="00E5007D"/>
      <rgbColor rgb="00FFE495"/>
      <rgbColor rgb="00C1DDAF"/>
      <rgbColor rgb="0000597A"/>
      <rgbColor rgb="00009EE3"/>
      <rgbColor rgb="00E6ECF0"/>
      <rgbColor rgb="00506671"/>
      <rgbColor rgb="00506671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101601</xdr:rowOff>
    </xdr:from>
    <xdr:to>
      <xdr:col>3</xdr:col>
      <xdr:colOff>901917</xdr:colOff>
      <xdr:row>1</xdr:row>
      <xdr:rowOff>172721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0560" y="101601"/>
          <a:ext cx="2110957" cy="243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ndress+Hauser">
      <a:dk1>
        <a:srgbClr val="000000"/>
      </a:dk1>
      <a:lt1>
        <a:srgbClr val="FFFFFF"/>
      </a:lt1>
      <a:dk2>
        <a:srgbClr val="506671"/>
      </a:dk2>
      <a:lt2>
        <a:srgbClr val="009EE3"/>
      </a:lt2>
      <a:accent1>
        <a:srgbClr val="AED3E7"/>
      </a:accent1>
      <a:accent2>
        <a:srgbClr val="007CAA"/>
      </a:accent2>
      <a:accent3>
        <a:srgbClr val="00597A"/>
      </a:accent3>
      <a:accent4>
        <a:srgbClr val="009EE3"/>
      </a:accent4>
      <a:accent5>
        <a:srgbClr val="7B0040"/>
      </a:accent5>
      <a:accent6>
        <a:srgbClr val="506671"/>
      </a:accent6>
      <a:hlink>
        <a:srgbClr val="009EE3"/>
      </a:hlink>
      <a:folHlink>
        <a:srgbClr val="8FA2AC"/>
      </a:folHlink>
    </a:clrScheme>
    <a:fontScheme name="E+H Serif">
      <a:majorFont>
        <a:latin typeface="E+H Serif"/>
        <a:ea typeface=""/>
        <a:cs typeface=""/>
      </a:majorFont>
      <a:minorFont>
        <a:latin typeface="E+H Serif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../i04602107/Desktop/Internal/H2%202015/Safety_Security/FS%20data%20-%20electronic%20tools%20support/Craigs%20magical%20table/FS%20Manuals/SD01162DEN_0315-71291784.pdf" TargetMode="External"/><Relationship Id="rId13" Type="http://schemas.openxmlformats.org/officeDocument/2006/relationships/hyperlink" Target="https://portal.endress.com/wa001/dla/5000961/0899/000/08/SD00077DEN_1414.pdf" TargetMode="External"/><Relationship Id="rId18" Type="http://schemas.openxmlformats.org/officeDocument/2006/relationships/hyperlink" Target="https://portal.endress.com/wa001/dla/5000574/7642/000/01/SD01087FEN_0215.pdf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../../../i04602107/Desktop/Internal/H2%202015/Safety_Security/FS%20data%20-%20electronic%20tools%20support/Craigs%20magical%20table/FS%20Manuals/SD00198FEN_1311-71131920.pdf" TargetMode="External"/><Relationship Id="rId21" Type="http://schemas.openxmlformats.org/officeDocument/2006/relationships/hyperlink" Target="https://portal.endress.com/wa001/dla/5000206/4025/000/00/SD279FEN_0608.pdf" TargetMode="External"/><Relationship Id="rId7" Type="http://schemas.openxmlformats.org/officeDocument/2006/relationships/hyperlink" Target="../../../i04602107/Desktop/Internal/H2%202015/Safety_Security/FS%20data%20-%20electronic%20tools%20support/Craigs%20magical%20table/FS%20Manuals/SD01162DEN_0315-71297784.pdf" TargetMode="External"/><Relationship Id="rId12" Type="http://schemas.openxmlformats.org/officeDocument/2006/relationships/hyperlink" Target="https://portal.endress.com/wa001/dla/5000700/3049/000/02/SD01162DEN_0315.pdf" TargetMode="External"/><Relationship Id="rId17" Type="http://schemas.openxmlformats.org/officeDocument/2006/relationships/hyperlink" Target="https://portal.endress.com/wa001/dla/5000000/4638/000/00/SD150FEN.PDF" TargetMode="External"/><Relationship Id="rId25" Type="http://schemas.openxmlformats.org/officeDocument/2006/relationships/hyperlink" Target="https://portal.endress.com/wa001/dla/5000381/2490/000/01/SD00324FEN_0215.pdf" TargetMode="External"/><Relationship Id="rId2" Type="http://schemas.openxmlformats.org/officeDocument/2006/relationships/hyperlink" Target="../../../i04602107/Desktop/Internal/H2%202015/Safety_Security/FS%20data%20-%20electronic%20tools%20support/Craigs%20magical%20table/FS%20Manuals/SD00077DEN_1414-71272498.pdf" TargetMode="External"/><Relationship Id="rId16" Type="http://schemas.openxmlformats.org/officeDocument/2006/relationships/hyperlink" Target="https://portal.endress.com/wa001/dla/5000386/4832/000/00/SD00153CEN_1310.pdf" TargetMode="External"/><Relationship Id="rId20" Type="http://schemas.openxmlformats.org/officeDocument/2006/relationships/hyperlink" Target="https://portal.endress.com/wa001/dla/5000021/8884/000/00/SD111FEN.pdf" TargetMode="External"/><Relationship Id="rId1" Type="http://schemas.openxmlformats.org/officeDocument/2006/relationships/hyperlink" Target="https://portal.endress.com/wa001/dla/5000377/4196/000/04/SD00326FEN_1715.pdf" TargetMode="External"/><Relationship Id="rId6" Type="http://schemas.openxmlformats.org/officeDocument/2006/relationships/hyperlink" Target="../../../i04602107/Desktop/Internal/H2%202015/Safety_Security/FS%20data%20-%20electronic%20tools%20support/Craigs%20magical%20table/FS%20Manuals/SD01162DEN_0315-71297784.pdf" TargetMode="External"/><Relationship Id="rId11" Type="http://schemas.openxmlformats.org/officeDocument/2006/relationships/hyperlink" Target="https://portal.endress.com/wa001/dla/5000557/7132/000/04/SD00189PEN_1413.pdf" TargetMode="External"/><Relationship Id="rId24" Type="http://schemas.openxmlformats.org/officeDocument/2006/relationships/hyperlink" Target="https://portal.endress.com/wa001/dla/5000386/8983/000/05/SD00230FEN_1311.pdf" TargetMode="External"/><Relationship Id="rId5" Type="http://schemas.openxmlformats.org/officeDocument/2006/relationships/hyperlink" Target="https://portal.endress.com/wa001/dla/5000082/4977/000/00/SD006ren.pdf" TargetMode="External"/><Relationship Id="rId15" Type="http://schemas.openxmlformats.org/officeDocument/2006/relationships/hyperlink" Target="https://portal.endress.com/wa001/dla/5000406/0260/000/00/SD00161CA2_0111.pdf" TargetMode="External"/><Relationship Id="rId23" Type="http://schemas.openxmlformats.org/officeDocument/2006/relationships/hyperlink" Target="https://portal.endress.com/wa001/dla/5000012/4036/000/00/SD208FEN.pdf" TargetMode="External"/><Relationship Id="rId10" Type="http://schemas.openxmlformats.org/officeDocument/2006/relationships/hyperlink" Target="https://portal.endress.com/wa001/dla/5000557/7134/000/04/SD00190PEN_1413.pdf" TargetMode="External"/><Relationship Id="rId19" Type="http://schemas.openxmlformats.org/officeDocument/2006/relationships/hyperlink" Target="https://portal.endress.com/wa001/dla/5000222/6411/000/00/SD278FEN_1008.pdf" TargetMode="External"/><Relationship Id="rId4" Type="http://schemas.openxmlformats.org/officeDocument/2006/relationships/hyperlink" Target="https://portal.endress.com/wa001/dla/5000082/4979/000/00/SD007ren.pdf" TargetMode="External"/><Relationship Id="rId9" Type="http://schemas.openxmlformats.org/officeDocument/2006/relationships/hyperlink" Target="https://portal.endress.com/wa001/dla/5000386/9117/000/01/SD00152CEN_1414.pdf" TargetMode="External"/><Relationship Id="rId14" Type="http://schemas.openxmlformats.org/officeDocument/2006/relationships/hyperlink" Target="https://portal.endress.com/wa001/dla/5000418/1738/000/05/SD00147DEN_0615.pdf" TargetMode="External"/><Relationship Id="rId22" Type="http://schemas.openxmlformats.org/officeDocument/2006/relationships/hyperlink" Target="https://portal.endress.com/wa001/dla/5000022/8723/000/00/SD167FEN.PDF" TargetMode="External"/><Relationship Id="rId27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S257"/>
  <sheetViews>
    <sheetView tabSelected="1" zoomScale="75" zoomScaleNormal="75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A8" sqref="A8:D8"/>
    </sheetView>
  </sheetViews>
  <sheetFormatPr defaultColWidth="8.9140625" defaultRowHeight="13.8" x14ac:dyDescent="0.3"/>
  <cols>
    <col min="1" max="1" width="15.9140625" style="7" bestFit="1" customWidth="1"/>
    <col min="2" max="2" width="17.5" style="7" customWidth="1"/>
    <col min="3" max="3" width="14.9140625" style="7" customWidth="1"/>
    <col min="4" max="4" width="11.9140625" style="7" customWidth="1"/>
    <col min="5" max="5" width="9.6640625" style="7" bestFit="1" customWidth="1"/>
    <col min="6" max="6" width="15.75" style="7" bestFit="1" customWidth="1"/>
    <col min="7" max="7" width="13.6640625" style="7" customWidth="1"/>
    <col min="8" max="11" width="8.9140625" style="7"/>
    <col min="12" max="12" width="15.75" style="7" customWidth="1"/>
    <col min="13" max="13" width="13" style="7" bestFit="1" customWidth="1"/>
    <col min="14" max="15" width="11.33203125" style="7" bestFit="1" customWidth="1"/>
    <col min="16" max="16" width="16.58203125" style="7" bestFit="1" customWidth="1"/>
    <col min="17" max="17" width="10.4140625" style="7" bestFit="1" customWidth="1"/>
    <col min="18" max="18" width="16.08203125" style="7" customWidth="1"/>
    <col min="19" max="19" width="16.33203125" style="7" customWidth="1"/>
    <col min="20" max="20" width="8.9140625" style="7"/>
    <col min="21" max="21" width="10.5" style="7" bestFit="1" customWidth="1"/>
    <col min="22" max="16384" width="8.9140625" style="7"/>
  </cols>
  <sheetData>
    <row r="2" spans="1:227" ht="16.2" x14ac:dyDescent="0.35">
      <c r="A2" s="51" t="s">
        <v>216</v>
      </c>
    </row>
    <row r="3" spans="1:227" x14ac:dyDescent="0.3">
      <c r="A3" s="7" t="s">
        <v>0</v>
      </c>
    </row>
    <row r="4" spans="1:227" x14ac:dyDescent="0.3">
      <c r="A4" s="7" t="s">
        <v>217</v>
      </c>
    </row>
    <row r="5" spans="1:227" ht="26.4" customHeight="1" x14ac:dyDescent="0.3">
      <c r="A5" s="52" t="s">
        <v>209</v>
      </c>
      <c r="B5" s="52"/>
      <c r="C5" s="52"/>
      <c r="D5" s="52"/>
      <c r="E5" s="1" t="s">
        <v>6</v>
      </c>
      <c r="I5" s="1" t="s">
        <v>11</v>
      </c>
    </row>
    <row r="6" spans="1:227" ht="26.4" customHeight="1" x14ac:dyDescent="0.3">
      <c r="A6" s="53" t="s">
        <v>210</v>
      </c>
      <c r="B6" s="53"/>
      <c r="C6" s="53"/>
      <c r="D6" s="53"/>
    </row>
    <row r="7" spans="1:227" ht="28.2" customHeight="1" x14ac:dyDescent="0.3">
      <c r="A7" s="53" t="s">
        <v>10</v>
      </c>
      <c r="B7" s="53"/>
      <c r="C7" s="53"/>
      <c r="D7" s="53"/>
      <c r="E7" s="7" t="s">
        <v>8</v>
      </c>
      <c r="G7" s="7" t="s">
        <v>22</v>
      </c>
      <c r="I7" s="7" t="s">
        <v>12</v>
      </c>
    </row>
    <row r="8" spans="1:227" ht="25.8" customHeight="1" x14ac:dyDescent="0.3">
      <c r="A8" s="53" t="s">
        <v>28</v>
      </c>
      <c r="B8" s="53"/>
      <c r="C8" s="53"/>
      <c r="D8" s="53"/>
      <c r="E8" s="7" t="s">
        <v>7</v>
      </c>
      <c r="G8" s="7" t="s">
        <v>15</v>
      </c>
      <c r="I8" s="7" t="s">
        <v>19</v>
      </c>
    </row>
    <row r="9" spans="1:227" ht="25.2" customHeight="1" x14ac:dyDescent="0.3">
      <c r="A9" s="53" t="s">
        <v>208</v>
      </c>
      <c r="B9" s="53"/>
      <c r="C9" s="53"/>
      <c r="D9" s="53"/>
      <c r="E9" s="7" t="s">
        <v>14</v>
      </c>
      <c r="G9" s="7" t="s">
        <v>16</v>
      </c>
      <c r="I9" s="7" t="s">
        <v>23</v>
      </c>
    </row>
    <row r="10" spans="1:227" ht="14.4" thickBot="1" x14ac:dyDescent="0.35">
      <c r="A10" s="14"/>
    </row>
    <row r="11" spans="1:227" s="1" customFormat="1" ht="163.95" customHeight="1" thickBot="1" x14ac:dyDescent="0.35">
      <c r="A11" s="15" t="s">
        <v>26</v>
      </c>
      <c r="B11" s="15" t="s">
        <v>27</v>
      </c>
      <c r="C11" s="15" t="s">
        <v>9</v>
      </c>
      <c r="D11" s="47" t="s">
        <v>211</v>
      </c>
      <c r="E11" s="16" t="s">
        <v>1</v>
      </c>
      <c r="F11" s="40" t="s">
        <v>2</v>
      </c>
      <c r="G11" s="40" t="s">
        <v>3</v>
      </c>
      <c r="H11" s="40" t="s">
        <v>4</v>
      </c>
      <c r="I11" s="40" t="s">
        <v>212</v>
      </c>
      <c r="J11" s="40" t="s">
        <v>213</v>
      </c>
      <c r="K11" s="40" t="s">
        <v>5</v>
      </c>
      <c r="L11" s="40" t="s">
        <v>20</v>
      </c>
      <c r="M11" s="40" t="s">
        <v>21</v>
      </c>
      <c r="N11" s="40" t="s">
        <v>214</v>
      </c>
      <c r="O11" s="40" t="s">
        <v>215</v>
      </c>
      <c r="P11" s="40" t="s">
        <v>18</v>
      </c>
      <c r="Q11" s="40" t="s">
        <v>17</v>
      </c>
      <c r="R11" s="48" t="s">
        <v>25</v>
      </c>
      <c r="S11" s="48" t="s">
        <v>93</v>
      </c>
      <c r="T11" s="49" t="s">
        <v>101</v>
      </c>
      <c r="U11" s="48" t="s">
        <v>104</v>
      </c>
      <c r="V11" s="48" t="s">
        <v>105</v>
      </c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</row>
    <row r="12" spans="1:227" s="9" customFormat="1" ht="96.6" x14ac:dyDescent="0.3">
      <c r="A12" s="17" t="s">
        <v>190</v>
      </c>
      <c r="B12" s="17" t="s">
        <v>91</v>
      </c>
      <c r="C12" s="18" t="s">
        <v>13</v>
      </c>
      <c r="D12" s="46" t="s">
        <v>44</v>
      </c>
      <c r="E12" s="19">
        <v>15</v>
      </c>
      <c r="F12" s="39">
        <v>608</v>
      </c>
      <c r="G12" s="39">
        <v>2295</v>
      </c>
      <c r="H12" s="39">
        <v>199</v>
      </c>
      <c r="I12" s="41">
        <f t="shared" ref="I12" si="0">G12+H12</f>
        <v>2494</v>
      </c>
      <c r="J12" s="41">
        <f t="shared" ref="J12" si="1">E12+F12</f>
        <v>623</v>
      </c>
      <c r="K12" s="42">
        <v>0.93</v>
      </c>
      <c r="L12" s="39">
        <v>0</v>
      </c>
      <c r="M12" s="39">
        <v>8</v>
      </c>
      <c r="N12" s="43">
        <f t="shared" ref="N12" si="2">G12/I12</f>
        <v>0.92020850040096236</v>
      </c>
      <c r="O12" s="43">
        <f t="shared" ref="O12" si="3">+H12/(I12*(1-N12))</f>
        <v>1.0000000000000007</v>
      </c>
      <c r="P12" s="39" t="s">
        <v>42</v>
      </c>
      <c r="Q12" s="39">
        <v>1</v>
      </c>
      <c r="R12" s="41" t="s">
        <v>43</v>
      </c>
      <c r="S12" s="41" t="s">
        <v>94</v>
      </c>
      <c r="T12" s="41" t="s">
        <v>99</v>
      </c>
      <c r="U12" s="44" t="s">
        <v>103</v>
      </c>
      <c r="V12" s="45" t="s">
        <v>106</v>
      </c>
      <c r="W12" s="8"/>
      <c r="X12" s="8"/>
      <c r="Y12" s="8"/>
      <c r="Z12" s="8"/>
    </row>
    <row r="13" spans="1:227" s="9" customFormat="1" ht="110.4" x14ac:dyDescent="0.3">
      <c r="A13" s="20" t="s">
        <v>191</v>
      </c>
      <c r="B13" s="50" t="s">
        <v>87</v>
      </c>
      <c r="C13" s="20" t="s">
        <v>84</v>
      </c>
      <c r="D13" s="11" t="s">
        <v>34</v>
      </c>
      <c r="E13" s="10">
        <v>381</v>
      </c>
      <c r="F13" s="10">
        <v>651</v>
      </c>
      <c r="G13" s="10">
        <v>1588</v>
      </c>
      <c r="H13" s="10">
        <v>87</v>
      </c>
      <c r="I13" s="10">
        <f t="shared" ref="I13:I50" si="4">G13+H13</f>
        <v>1675</v>
      </c>
      <c r="J13" s="10">
        <f t="shared" ref="J13:J50" si="5">E13+F13</f>
        <v>1032</v>
      </c>
      <c r="K13" s="22">
        <v>0.97</v>
      </c>
      <c r="L13" s="10"/>
      <c r="M13" s="10"/>
      <c r="N13" s="23">
        <f t="shared" ref="N13:N50" si="6">G13/I13</f>
        <v>0.94805970149253727</v>
      </c>
      <c r="O13" s="23">
        <f t="shared" ref="O13:O50" si="7">+H13/(I13*(1-N13))</f>
        <v>0.999999999999999</v>
      </c>
      <c r="P13" s="10" t="s">
        <v>65</v>
      </c>
      <c r="Q13" s="10">
        <v>1</v>
      </c>
      <c r="R13" s="10" t="s">
        <v>29</v>
      </c>
      <c r="S13" s="10" t="s">
        <v>94</v>
      </c>
      <c r="T13" s="10" t="s">
        <v>99</v>
      </c>
      <c r="U13" s="12" t="s">
        <v>103</v>
      </c>
      <c r="V13" s="13" t="s">
        <v>106</v>
      </c>
      <c r="W13" s="8"/>
      <c r="X13" s="8"/>
      <c r="Y13" s="8"/>
      <c r="Z13" s="8"/>
    </row>
    <row r="14" spans="1:227" s="9" customFormat="1" ht="110.4" x14ac:dyDescent="0.3">
      <c r="A14" s="20" t="s">
        <v>191</v>
      </c>
      <c r="B14" s="50" t="s">
        <v>87</v>
      </c>
      <c r="C14" s="20" t="s">
        <v>85</v>
      </c>
      <c r="D14" s="11" t="s">
        <v>34</v>
      </c>
      <c r="E14" s="10">
        <v>381</v>
      </c>
      <c r="F14" s="10">
        <v>659</v>
      </c>
      <c r="G14" s="10">
        <v>1588</v>
      </c>
      <c r="H14" s="10">
        <v>87</v>
      </c>
      <c r="I14" s="10">
        <f t="shared" si="4"/>
        <v>1675</v>
      </c>
      <c r="J14" s="10">
        <f t="shared" si="5"/>
        <v>1040</v>
      </c>
      <c r="K14" s="22">
        <v>0.97</v>
      </c>
      <c r="L14" s="10"/>
      <c r="M14" s="10"/>
      <c r="N14" s="23">
        <f t="shared" si="6"/>
        <v>0.94805970149253727</v>
      </c>
      <c r="O14" s="23">
        <f t="shared" si="7"/>
        <v>0.999999999999999</v>
      </c>
      <c r="P14" s="10" t="s">
        <v>65</v>
      </c>
      <c r="Q14" s="10">
        <v>1</v>
      </c>
      <c r="R14" s="10" t="s">
        <v>29</v>
      </c>
      <c r="S14" s="10" t="s">
        <v>94</v>
      </c>
      <c r="T14" s="10" t="s">
        <v>102</v>
      </c>
      <c r="U14" s="12" t="s">
        <v>103</v>
      </c>
      <c r="V14" s="13" t="s">
        <v>106</v>
      </c>
      <c r="W14" s="8"/>
      <c r="X14" s="8"/>
      <c r="Y14" s="8"/>
      <c r="Z14" s="8"/>
    </row>
    <row r="15" spans="1:227" s="9" customFormat="1" ht="110.4" x14ac:dyDescent="0.3">
      <c r="A15" s="20" t="s">
        <v>191</v>
      </c>
      <c r="B15" s="50" t="s">
        <v>87</v>
      </c>
      <c r="C15" s="20" t="s">
        <v>86</v>
      </c>
      <c r="D15" s="11" t="s">
        <v>34</v>
      </c>
      <c r="E15" s="10">
        <v>381</v>
      </c>
      <c r="F15" s="10">
        <v>1266</v>
      </c>
      <c r="G15" s="10">
        <v>1413</v>
      </c>
      <c r="H15" s="10">
        <v>70</v>
      </c>
      <c r="I15" s="10">
        <f t="shared" si="4"/>
        <v>1483</v>
      </c>
      <c r="J15" s="10">
        <f t="shared" si="5"/>
        <v>1647</v>
      </c>
      <c r="K15" s="22">
        <v>0.98</v>
      </c>
      <c r="L15" s="10"/>
      <c r="M15" s="10"/>
      <c r="N15" s="23">
        <f t="shared" si="6"/>
        <v>0.95279838165879971</v>
      </c>
      <c r="O15" s="23">
        <f t="shared" si="7"/>
        <v>0.99999999999999956</v>
      </c>
      <c r="P15" s="10" t="s">
        <v>66</v>
      </c>
      <c r="Q15" s="10">
        <v>1</v>
      </c>
      <c r="R15" s="10" t="s">
        <v>29</v>
      </c>
      <c r="S15" s="10" t="s">
        <v>94</v>
      </c>
      <c r="T15" s="10" t="s">
        <v>99</v>
      </c>
      <c r="U15" s="12" t="s">
        <v>103</v>
      </c>
      <c r="V15" s="13" t="s">
        <v>106</v>
      </c>
      <c r="W15" s="8"/>
      <c r="X15" s="8"/>
      <c r="Y15" s="8"/>
      <c r="Z15" s="8"/>
    </row>
    <row r="16" spans="1:227" s="9" customFormat="1" ht="110.4" x14ac:dyDescent="0.3">
      <c r="A16" s="20" t="s">
        <v>200</v>
      </c>
      <c r="B16" s="21" t="s">
        <v>193</v>
      </c>
      <c r="C16" s="20" t="s">
        <v>202</v>
      </c>
      <c r="D16" s="11" t="s">
        <v>192</v>
      </c>
      <c r="E16" s="10">
        <v>1051</v>
      </c>
      <c r="F16" s="10">
        <v>608</v>
      </c>
      <c r="G16" s="10">
        <v>1574</v>
      </c>
      <c r="H16" s="10">
        <v>156</v>
      </c>
      <c r="I16" s="10">
        <f t="shared" si="4"/>
        <v>1730</v>
      </c>
      <c r="J16" s="10">
        <f t="shared" si="5"/>
        <v>1659</v>
      </c>
      <c r="K16" s="22">
        <v>0.95</v>
      </c>
      <c r="L16" s="10" t="s">
        <v>165</v>
      </c>
      <c r="M16" s="10"/>
      <c r="N16" s="23">
        <f t="shared" si="6"/>
        <v>0.90982658959537577</v>
      </c>
      <c r="O16" s="23">
        <f t="shared" si="7"/>
        <v>1.0000000000000004</v>
      </c>
      <c r="P16" s="10" t="s">
        <v>194</v>
      </c>
      <c r="Q16" s="10">
        <v>1</v>
      </c>
      <c r="R16" s="10" t="s">
        <v>197</v>
      </c>
      <c r="S16" s="10" t="s">
        <v>198</v>
      </c>
      <c r="T16" s="10" t="s">
        <v>102</v>
      </c>
      <c r="U16" s="12" t="s">
        <v>103</v>
      </c>
      <c r="V16" s="13" t="s">
        <v>106</v>
      </c>
      <c r="W16" s="8"/>
      <c r="X16" s="8"/>
      <c r="Y16" s="8"/>
      <c r="Z16" s="8"/>
    </row>
    <row r="17" spans="1:26" s="9" customFormat="1" ht="91.95" customHeight="1" x14ac:dyDescent="0.3">
      <c r="A17" s="20" t="s">
        <v>88</v>
      </c>
      <c r="B17" s="20" t="s">
        <v>56</v>
      </c>
      <c r="C17" s="20" t="s">
        <v>136</v>
      </c>
      <c r="D17" s="11" t="s">
        <v>35</v>
      </c>
      <c r="E17" s="10">
        <v>0</v>
      </c>
      <c r="F17" s="10">
        <v>316</v>
      </c>
      <c r="G17" s="10">
        <v>1214</v>
      </c>
      <c r="H17" s="10">
        <v>178</v>
      </c>
      <c r="I17" s="10">
        <f t="shared" si="4"/>
        <v>1392</v>
      </c>
      <c r="J17" s="10">
        <f t="shared" si="5"/>
        <v>316</v>
      </c>
      <c r="K17" s="24">
        <v>0.89500000000000002</v>
      </c>
      <c r="L17" s="10">
        <v>0</v>
      </c>
      <c r="M17" s="10">
        <v>8</v>
      </c>
      <c r="N17" s="23">
        <f t="shared" si="6"/>
        <v>0.87212643678160917</v>
      </c>
      <c r="O17" s="23">
        <f t="shared" si="7"/>
        <v>0.99999999999999989</v>
      </c>
      <c r="P17" s="10" t="s">
        <v>58</v>
      </c>
      <c r="Q17" s="10">
        <v>1</v>
      </c>
      <c r="R17" s="10" t="s">
        <v>195</v>
      </c>
      <c r="S17" s="10" t="s">
        <v>94</v>
      </c>
      <c r="T17" s="10"/>
      <c r="U17" s="12" t="s">
        <v>103</v>
      </c>
      <c r="V17" s="13" t="s">
        <v>106</v>
      </c>
      <c r="W17" s="8"/>
      <c r="X17" s="8"/>
      <c r="Y17" s="8"/>
      <c r="Z17" s="8"/>
    </row>
    <row r="18" spans="1:26" s="9" customFormat="1" ht="91.95" customHeight="1" x14ac:dyDescent="0.3">
      <c r="A18" s="20" t="s">
        <v>88</v>
      </c>
      <c r="B18" s="20" t="s">
        <v>56</v>
      </c>
      <c r="C18" s="20" t="s">
        <v>137</v>
      </c>
      <c r="D18" s="11" t="s">
        <v>35</v>
      </c>
      <c r="E18" s="10">
        <v>0</v>
      </c>
      <c r="F18" s="10">
        <v>329</v>
      </c>
      <c r="G18" s="10">
        <v>1292</v>
      </c>
      <c r="H18" s="10">
        <v>158</v>
      </c>
      <c r="I18" s="10">
        <f t="shared" si="4"/>
        <v>1450</v>
      </c>
      <c r="J18" s="10">
        <f t="shared" si="5"/>
        <v>329</v>
      </c>
      <c r="K18" s="25">
        <v>0.91100000000000003</v>
      </c>
      <c r="L18" s="10">
        <v>0</v>
      </c>
      <c r="M18" s="10">
        <v>8</v>
      </c>
      <c r="N18" s="23">
        <f t="shared" si="6"/>
        <v>0.89103448275862074</v>
      </c>
      <c r="O18" s="23">
        <f t="shared" si="7"/>
        <v>1.0000000000000004</v>
      </c>
      <c r="P18" s="10" t="s">
        <v>59</v>
      </c>
      <c r="Q18" s="10">
        <v>1</v>
      </c>
      <c r="R18" s="10" t="s">
        <v>196</v>
      </c>
      <c r="S18" s="10" t="s">
        <v>94</v>
      </c>
      <c r="T18" s="10"/>
      <c r="U18" s="12" t="s">
        <v>103</v>
      </c>
      <c r="V18" s="13" t="s">
        <v>106</v>
      </c>
      <c r="W18" s="8"/>
      <c r="X18" s="8"/>
      <c r="Y18" s="8"/>
      <c r="Z18" s="8"/>
    </row>
    <row r="19" spans="1:26" s="9" customFormat="1" ht="91.95" customHeight="1" x14ac:dyDescent="0.3">
      <c r="A19" s="20" t="s">
        <v>88</v>
      </c>
      <c r="B19" s="20" t="s">
        <v>56</v>
      </c>
      <c r="C19" s="20" t="s">
        <v>138</v>
      </c>
      <c r="D19" s="11" t="s">
        <v>35</v>
      </c>
      <c r="E19" s="10">
        <v>0</v>
      </c>
      <c r="F19" s="10">
        <v>323</v>
      </c>
      <c r="G19" s="10">
        <v>1221</v>
      </c>
      <c r="H19" s="10">
        <v>178</v>
      </c>
      <c r="I19" s="10">
        <f t="shared" si="4"/>
        <v>1399</v>
      </c>
      <c r="J19" s="10">
        <v>89.6</v>
      </c>
      <c r="K19" s="25">
        <v>0.89600000000000002</v>
      </c>
      <c r="L19" s="10">
        <v>0</v>
      </c>
      <c r="M19" s="10">
        <v>8</v>
      </c>
      <c r="N19" s="23">
        <f t="shared" si="6"/>
        <v>0.87276626161543958</v>
      </c>
      <c r="O19" s="23">
        <f t="shared" si="7"/>
        <v>0.99999999999999989</v>
      </c>
      <c r="P19" s="10" t="s">
        <v>58</v>
      </c>
      <c r="Q19" s="10">
        <v>1</v>
      </c>
      <c r="R19" s="10" t="s">
        <v>57</v>
      </c>
      <c r="S19" s="10" t="s">
        <v>94</v>
      </c>
      <c r="T19" s="10"/>
      <c r="U19" s="12" t="s">
        <v>103</v>
      </c>
      <c r="V19" s="13" t="s">
        <v>106</v>
      </c>
      <c r="W19" s="8"/>
      <c r="X19" s="8"/>
      <c r="Y19" s="8"/>
      <c r="Z19" s="8"/>
    </row>
    <row r="20" spans="1:26" s="9" customFormat="1" ht="91.95" customHeight="1" x14ac:dyDescent="0.3">
      <c r="A20" s="20" t="s">
        <v>88</v>
      </c>
      <c r="B20" s="20" t="s">
        <v>56</v>
      </c>
      <c r="C20" s="20" t="s">
        <v>139</v>
      </c>
      <c r="D20" s="11" t="s">
        <v>35</v>
      </c>
      <c r="E20" s="10">
        <v>0</v>
      </c>
      <c r="F20" s="10">
        <v>336</v>
      </c>
      <c r="G20" s="10">
        <v>1300</v>
      </c>
      <c r="H20" s="10">
        <v>158</v>
      </c>
      <c r="I20" s="10">
        <f t="shared" si="4"/>
        <v>1458</v>
      </c>
      <c r="J20" s="10">
        <f t="shared" si="5"/>
        <v>336</v>
      </c>
      <c r="K20" s="25">
        <v>0.91200000000000003</v>
      </c>
      <c r="L20" s="10">
        <v>0</v>
      </c>
      <c r="M20" s="10">
        <v>8</v>
      </c>
      <c r="N20" s="23">
        <f t="shared" si="6"/>
        <v>0.89163237311385457</v>
      </c>
      <c r="O20" s="23">
        <f t="shared" si="7"/>
        <v>0.99999999999999978</v>
      </c>
      <c r="P20" s="10" t="s">
        <v>59</v>
      </c>
      <c r="Q20" s="10">
        <v>1</v>
      </c>
      <c r="R20" s="10" t="s">
        <v>57</v>
      </c>
      <c r="S20" s="10" t="s">
        <v>94</v>
      </c>
      <c r="T20" s="10"/>
      <c r="U20" s="12" t="s">
        <v>103</v>
      </c>
      <c r="V20" s="13" t="s">
        <v>106</v>
      </c>
      <c r="W20" s="8"/>
      <c r="X20" s="8"/>
      <c r="Y20" s="8"/>
      <c r="Z20" s="8"/>
    </row>
    <row r="21" spans="1:26" s="9" customFormat="1" ht="91.95" customHeight="1" x14ac:dyDescent="0.3">
      <c r="A21" s="20" t="s">
        <v>88</v>
      </c>
      <c r="B21" s="20" t="s">
        <v>56</v>
      </c>
      <c r="C21" s="20" t="s">
        <v>140</v>
      </c>
      <c r="D21" s="11" t="s">
        <v>35</v>
      </c>
      <c r="E21" s="10">
        <v>0</v>
      </c>
      <c r="F21" s="10">
        <v>333</v>
      </c>
      <c r="G21" s="10">
        <v>1278</v>
      </c>
      <c r="H21" s="10">
        <v>179</v>
      </c>
      <c r="I21" s="10">
        <f t="shared" si="4"/>
        <v>1457</v>
      </c>
      <c r="J21" s="10">
        <f t="shared" si="5"/>
        <v>333</v>
      </c>
      <c r="K21" s="22">
        <v>0.9</v>
      </c>
      <c r="L21" s="10">
        <v>0</v>
      </c>
      <c r="M21" s="10">
        <v>8</v>
      </c>
      <c r="N21" s="23">
        <f t="shared" si="6"/>
        <v>0.87714481811942346</v>
      </c>
      <c r="O21" s="23">
        <f t="shared" si="7"/>
        <v>1</v>
      </c>
      <c r="P21" s="10" t="s">
        <v>60</v>
      </c>
      <c r="Q21" s="10">
        <v>1</v>
      </c>
      <c r="R21" s="10" t="s">
        <v>57</v>
      </c>
      <c r="S21" s="10" t="s">
        <v>94</v>
      </c>
      <c r="T21" s="10"/>
      <c r="U21" s="12" t="s">
        <v>103</v>
      </c>
      <c r="V21" s="13" t="s">
        <v>106</v>
      </c>
      <c r="W21" s="8"/>
      <c r="X21" s="8"/>
      <c r="Y21" s="8"/>
      <c r="Z21" s="8"/>
    </row>
    <row r="22" spans="1:26" s="9" customFormat="1" ht="91.95" customHeight="1" x14ac:dyDescent="0.3">
      <c r="A22" s="20" t="s">
        <v>88</v>
      </c>
      <c r="B22" s="20" t="s">
        <v>56</v>
      </c>
      <c r="C22" s="20" t="s">
        <v>141</v>
      </c>
      <c r="D22" s="11" t="s">
        <v>35</v>
      </c>
      <c r="E22" s="10">
        <v>0</v>
      </c>
      <c r="F22" s="10">
        <v>346</v>
      </c>
      <c r="G22" s="10">
        <v>1356</v>
      </c>
      <c r="H22" s="10">
        <v>159</v>
      </c>
      <c r="I22" s="10">
        <f t="shared" si="4"/>
        <v>1515</v>
      </c>
      <c r="J22" s="10">
        <f t="shared" si="5"/>
        <v>346</v>
      </c>
      <c r="K22" s="25">
        <v>0.91500000000000004</v>
      </c>
      <c r="L22" s="10">
        <v>0</v>
      </c>
      <c r="M22" s="10">
        <v>8</v>
      </c>
      <c r="N22" s="23">
        <f t="shared" si="6"/>
        <v>0.89504950495049507</v>
      </c>
      <c r="O22" s="23">
        <f t="shared" si="7"/>
        <v>1.0000000000000002</v>
      </c>
      <c r="P22" s="10" t="s">
        <v>61</v>
      </c>
      <c r="Q22" s="10">
        <v>1</v>
      </c>
      <c r="R22" s="10" t="s">
        <v>57</v>
      </c>
      <c r="S22" s="10" t="s">
        <v>94</v>
      </c>
      <c r="T22" s="10"/>
      <c r="U22" s="12" t="s">
        <v>103</v>
      </c>
      <c r="V22" s="13" t="s">
        <v>106</v>
      </c>
      <c r="W22" s="8"/>
      <c r="X22" s="8"/>
      <c r="Y22" s="8"/>
      <c r="Z22" s="8"/>
    </row>
    <row r="23" spans="1:26" s="9" customFormat="1" ht="91.95" customHeight="1" x14ac:dyDescent="0.3">
      <c r="A23" s="20" t="s">
        <v>88</v>
      </c>
      <c r="B23" s="20" t="s">
        <v>56</v>
      </c>
      <c r="C23" s="20" t="s">
        <v>142</v>
      </c>
      <c r="D23" s="11" t="s">
        <v>35</v>
      </c>
      <c r="E23" s="10">
        <v>0</v>
      </c>
      <c r="F23" s="10">
        <v>435</v>
      </c>
      <c r="G23" s="10">
        <v>1382</v>
      </c>
      <c r="H23" s="10">
        <v>167</v>
      </c>
      <c r="I23" s="10">
        <f t="shared" si="4"/>
        <v>1549</v>
      </c>
      <c r="J23" s="10">
        <f t="shared" si="5"/>
        <v>435</v>
      </c>
      <c r="K23" s="25">
        <v>0.91600000000000004</v>
      </c>
      <c r="L23" s="10">
        <v>0</v>
      </c>
      <c r="M23" s="10">
        <v>8</v>
      </c>
      <c r="N23" s="23">
        <f t="shared" si="6"/>
        <v>0.8921885087153002</v>
      </c>
      <c r="O23" s="23">
        <f t="shared" si="7"/>
        <v>1</v>
      </c>
      <c r="P23" s="10" t="s">
        <v>62</v>
      </c>
      <c r="Q23" s="10">
        <v>1</v>
      </c>
      <c r="R23" s="10" t="s">
        <v>57</v>
      </c>
      <c r="S23" s="10" t="s">
        <v>94</v>
      </c>
      <c r="T23" s="10"/>
      <c r="U23" s="12" t="s">
        <v>103</v>
      </c>
      <c r="V23" s="13" t="s">
        <v>106</v>
      </c>
      <c r="W23" s="8"/>
      <c r="X23" s="8"/>
      <c r="Y23" s="8"/>
      <c r="Z23" s="8"/>
    </row>
    <row r="24" spans="1:26" s="9" customFormat="1" ht="91.95" customHeight="1" x14ac:dyDescent="0.3">
      <c r="A24" s="20" t="s">
        <v>88</v>
      </c>
      <c r="B24" s="20" t="s">
        <v>56</v>
      </c>
      <c r="C24" s="20" t="s">
        <v>143</v>
      </c>
      <c r="D24" s="11" t="s">
        <v>35</v>
      </c>
      <c r="E24" s="10">
        <v>0</v>
      </c>
      <c r="F24" s="10">
        <v>351</v>
      </c>
      <c r="G24" s="10">
        <v>1376</v>
      </c>
      <c r="H24" s="10">
        <v>160</v>
      </c>
      <c r="I24" s="10">
        <f t="shared" si="4"/>
        <v>1536</v>
      </c>
      <c r="J24" s="10">
        <f t="shared" si="5"/>
        <v>351</v>
      </c>
      <c r="K24" s="25">
        <v>0.91600000000000004</v>
      </c>
      <c r="L24" s="10">
        <v>0</v>
      </c>
      <c r="M24" s="10">
        <v>8</v>
      </c>
      <c r="N24" s="23">
        <f t="shared" si="6"/>
        <v>0.89583333333333337</v>
      </c>
      <c r="O24" s="23">
        <f t="shared" si="7"/>
        <v>1.0000000000000004</v>
      </c>
      <c r="P24" s="10" t="s">
        <v>63</v>
      </c>
      <c r="Q24" s="10">
        <v>1</v>
      </c>
      <c r="R24" s="10" t="s">
        <v>57</v>
      </c>
      <c r="S24" s="10" t="s">
        <v>94</v>
      </c>
      <c r="T24" s="10"/>
      <c r="U24" s="12" t="s">
        <v>103</v>
      </c>
      <c r="V24" s="13" t="s">
        <v>106</v>
      </c>
      <c r="W24" s="8"/>
      <c r="X24" s="8"/>
      <c r="Y24" s="8"/>
      <c r="Z24" s="8"/>
    </row>
    <row r="25" spans="1:26" s="9" customFormat="1" ht="91.95" customHeight="1" x14ac:dyDescent="0.3">
      <c r="A25" s="20" t="s">
        <v>88</v>
      </c>
      <c r="B25" s="20" t="s">
        <v>56</v>
      </c>
      <c r="C25" s="20" t="s">
        <v>144</v>
      </c>
      <c r="D25" s="11" t="s">
        <v>35</v>
      </c>
      <c r="E25" s="10">
        <v>0</v>
      </c>
      <c r="F25" s="10">
        <v>412</v>
      </c>
      <c r="G25" s="10">
        <v>1384</v>
      </c>
      <c r="H25" s="10">
        <v>159</v>
      </c>
      <c r="I25" s="10">
        <f t="shared" si="4"/>
        <v>1543</v>
      </c>
      <c r="J25" s="10">
        <f t="shared" si="5"/>
        <v>412</v>
      </c>
      <c r="K25" s="25">
        <v>0.91900000000000004</v>
      </c>
      <c r="L25" s="10">
        <v>0</v>
      </c>
      <c r="M25" s="10">
        <v>8</v>
      </c>
      <c r="N25" s="23">
        <f t="shared" si="6"/>
        <v>0.89695398574206087</v>
      </c>
      <c r="O25" s="23">
        <f t="shared" si="7"/>
        <v>0.99999999999999944</v>
      </c>
      <c r="P25" s="10" t="s">
        <v>64</v>
      </c>
      <c r="Q25" s="10">
        <v>1</v>
      </c>
      <c r="R25" s="10" t="s">
        <v>57</v>
      </c>
      <c r="S25" s="10" t="s">
        <v>94</v>
      </c>
      <c r="T25" s="10"/>
      <c r="U25" s="12" t="s">
        <v>103</v>
      </c>
      <c r="V25" s="13" t="s">
        <v>106</v>
      </c>
      <c r="W25" s="8"/>
      <c r="X25" s="8"/>
      <c r="Y25" s="8"/>
      <c r="Z25" s="8"/>
    </row>
    <row r="26" spans="1:26" s="9" customFormat="1" ht="91.95" customHeight="1" x14ac:dyDescent="0.3">
      <c r="A26" s="20" t="s">
        <v>88</v>
      </c>
      <c r="B26" s="20" t="s">
        <v>56</v>
      </c>
      <c r="C26" s="20" t="s">
        <v>145</v>
      </c>
      <c r="D26" s="11" t="s">
        <v>35</v>
      </c>
      <c r="E26" s="10">
        <v>0</v>
      </c>
      <c r="F26" s="10">
        <v>350</v>
      </c>
      <c r="G26" s="10">
        <v>1374</v>
      </c>
      <c r="H26" s="10">
        <v>159</v>
      </c>
      <c r="I26" s="10">
        <f t="shared" si="4"/>
        <v>1533</v>
      </c>
      <c r="J26" s="10">
        <f t="shared" si="5"/>
        <v>350</v>
      </c>
      <c r="K26" s="25">
        <v>0.91600000000000004</v>
      </c>
      <c r="L26" s="10">
        <v>0</v>
      </c>
      <c r="M26" s="10">
        <v>8</v>
      </c>
      <c r="N26" s="23">
        <f t="shared" si="6"/>
        <v>0.89628180039138938</v>
      </c>
      <c r="O26" s="23">
        <f t="shared" si="7"/>
        <v>0.99999999999999944</v>
      </c>
      <c r="P26" s="10" t="s">
        <v>64</v>
      </c>
      <c r="Q26" s="10">
        <v>1</v>
      </c>
      <c r="R26" s="10" t="s">
        <v>57</v>
      </c>
      <c r="S26" s="10" t="s">
        <v>94</v>
      </c>
      <c r="T26" s="10"/>
      <c r="U26" s="12" t="s">
        <v>103</v>
      </c>
      <c r="V26" s="13" t="s">
        <v>106</v>
      </c>
      <c r="W26" s="8"/>
      <c r="X26" s="8"/>
      <c r="Y26" s="8"/>
      <c r="Z26" s="8"/>
    </row>
    <row r="27" spans="1:26" s="9" customFormat="1" ht="110.4" x14ac:dyDescent="0.3">
      <c r="A27" s="20" t="s">
        <v>88</v>
      </c>
      <c r="B27" s="20" t="s">
        <v>146</v>
      </c>
      <c r="C27" s="20" t="s">
        <v>148</v>
      </c>
      <c r="D27" s="26" t="s">
        <v>36</v>
      </c>
      <c r="E27" s="10">
        <v>1374</v>
      </c>
      <c r="F27" s="10">
        <v>1105</v>
      </c>
      <c r="G27" s="10">
        <v>1168</v>
      </c>
      <c r="H27" s="10">
        <v>89</v>
      </c>
      <c r="I27" s="10">
        <f t="shared" si="4"/>
        <v>1257</v>
      </c>
      <c r="J27" s="10">
        <f t="shared" si="5"/>
        <v>2479</v>
      </c>
      <c r="K27" s="22">
        <v>0.97</v>
      </c>
      <c r="L27" s="10"/>
      <c r="M27" s="10"/>
      <c r="N27" s="23">
        <f t="shared" si="6"/>
        <v>0.9291964996022275</v>
      </c>
      <c r="O27" s="23">
        <f t="shared" si="7"/>
        <v>0.99999999999999967</v>
      </c>
      <c r="P27" s="10" t="s">
        <v>67</v>
      </c>
      <c r="Q27" s="10">
        <v>1</v>
      </c>
      <c r="R27" s="10" t="s">
        <v>30</v>
      </c>
      <c r="S27" s="10" t="s">
        <v>94</v>
      </c>
      <c r="T27" s="10"/>
      <c r="U27" s="12" t="s">
        <v>103</v>
      </c>
      <c r="V27" s="13" t="s">
        <v>106</v>
      </c>
      <c r="W27" s="8"/>
      <c r="X27" s="8"/>
      <c r="Y27" s="8"/>
      <c r="Z27" s="8"/>
    </row>
    <row r="28" spans="1:26" s="9" customFormat="1" ht="110.4" x14ac:dyDescent="0.3">
      <c r="A28" s="20" t="s">
        <v>188</v>
      </c>
      <c r="B28" s="20" t="s">
        <v>147</v>
      </c>
      <c r="C28" s="20" t="s">
        <v>201</v>
      </c>
      <c r="D28" s="26" t="s">
        <v>36</v>
      </c>
      <c r="E28" s="10">
        <v>1374</v>
      </c>
      <c r="F28" s="10">
        <v>1105</v>
      </c>
      <c r="G28" s="10">
        <v>1168</v>
      </c>
      <c r="H28" s="10">
        <v>89</v>
      </c>
      <c r="I28" s="10">
        <f t="shared" si="4"/>
        <v>1257</v>
      </c>
      <c r="J28" s="10">
        <f t="shared" si="5"/>
        <v>2479</v>
      </c>
      <c r="K28" s="22">
        <v>0.97</v>
      </c>
      <c r="L28" s="10"/>
      <c r="M28" s="10"/>
      <c r="N28" s="23">
        <f t="shared" si="6"/>
        <v>0.9291964996022275</v>
      </c>
      <c r="O28" s="23">
        <f t="shared" si="7"/>
        <v>0.99999999999999967</v>
      </c>
      <c r="P28" s="10" t="s">
        <v>67</v>
      </c>
      <c r="Q28" s="10">
        <v>1</v>
      </c>
      <c r="R28" s="10" t="s">
        <v>30</v>
      </c>
      <c r="S28" s="10" t="s">
        <v>94</v>
      </c>
      <c r="T28" s="10"/>
      <c r="U28" s="12" t="s">
        <v>103</v>
      </c>
      <c r="V28" s="13" t="s">
        <v>106</v>
      </c>
      <c r="W28" s="8"/>
      <c r="X28" s="8"/>
      <c r="Y28" s="8"/>
      <c r="Z28" s="8"/>
    </row>
    <row r="29" spans="1:26" s="9" customFormat="1" ht="110.4" x14ac:dyDescent="0.3">
      <c r="A29" s="20" t="s">
        <v>188</v>
      </c>
      <c r="B29" s="20" t="s">
        <v>147</v>
      </c>
      <c r="C29" s="20" t="s">
        <v>126</v>
      </c>
      <c r="D29" s="26" t="s">
        <v>36</v>
      </c>
      <c r="E29" s="10">
        <v>1374</v>
      </c>
      <c r="F29" s="10">
        <v>1720</v>
      </c>
      <c r="G29" s="10">
        <v>1010</v>
      </c>
      <c r="H29" s="10">
        <v>73</v>
      </c>
      <c r="I29" s="10">
        <f t="shared" si="4"/>
        <v>1083</v>
      </c>
      <c r="J29" s="10">
        <f t="shared" si="5"/>
        <v>3094</v>
      </c>
      <c r="K29" s="13">
        <v>98</v>
      </c>
      <c r="L29" s="13"/>
      <c r="M29" s="13"/>
      <c r="N29" s="23">
        <f t="shared" si="6"/>
        <v>0.93259464450600182</v>
      </c>
      <c r="O29" s="23">
        <f t="shared" si="7"/>
        <v>0.99999999999999956</v>
      </c>
      <c r="P29" s="10" t="s">
        <v>68</v>
      </c>
      <c r="Q29" s="13">
        <v>1</v>
      </c>
      <c r="R29" s="10" t="s">
        <v>30</v>
      </c>
      <c r="S29" s="10" t="s">
        <v>94</v>
      </c>
      <c r="T29" s="13"/>
      <c r="U29" s="12" t="s">
        <v>103</v>
      </c>
      <c r="V29" s="13" t="s">
        <v>106</v>
      </c>
      <c r="W29" s="8"/>
      <c r="X29" s="8"/>
      <c r="Y29" s="8"/>
      <c r="Z29" s="8"/>
    </row>
    <row r="30" spans="1:26" s="9" customFormat="1" ht="55.2" x14ac:dyDescent="0.3">
      <c r="A30" s="20" t="s">
        <v>189</v>
      </c>
      <c r="B30" s="20" t="s">
        <v>31</v>
      </c>
      <c r="C30" s="20" t="s">
        <v>203</v>
      </c>
      <c r="D30" s="27" t="s">
        <v>37</v>
      </c>
      <c r="E30" s="13">
        <v>688</v>
      </c>
      <c r="F30" s="13">
        <v>947</v>
      </c>
      <c r="G30" s="13">
        <v>2667</v>
      </c>
      <c r="H30" s="13">
        <v>236</v>
      </c>
      <c r="I30" s="10">
        <f>G30+H30</f>
        <v>2903</v>
      </c>
      <c r="J30" s="10">
        <f>E30+F30</f>
        <v>1635</v>
      </c>
      <c r="K30" s="28">
        <v>0.94799999999999995</v>
      </c>
      <c r="L30" s="13">
        <v>0</v>
      </c>
      <c r="M30" s="13">
        <v>8</v>
      </c>
      <c r="N30" s="23">
        <f>G30/I30</f>
        <v>0.91870478815018941</v>
      </c>
      <c r="O30" s="23">
        <f>+H30/(I30*(1-N30))</f>
        <v>0.99999999999999944</v>
      </c>
      <c r="P30" s="13" t="s">
        <v>33</v>
      </c>
      <c r="Q30" s="13">
        <v>1</v>
      </c>
      <c r="R30" s="10" t="s">
        <v>32</v>
      </c>
      <c r="S30" s="13"/>
      <c r="T30" s="13" t="s">
        <v>99</v>
      </c>
      <c r="U30" s="12" t="s">
        <v>103</v>
      </c>
      <c r="V30" s="13" t="s">
        <v>106</v>
      </c>
      <c r="W30" s="8"/>
      <c r="X30" s="8"/>
      <c r="Y30" s="8"/>
      <c r="Z30" s="8"/>
    </row>
    <row r="31" spans="1:26" s="9" customFormat="1" ht="27.6" x14ac:dyDescent="0.3">
      <c r="A31" s="29" t="s">
        <v>89</v>
      </c>
      <c r="B31" s="20" t="s">
        <v>97</v>
      </c>
      <c r="C31" s="20" t="s">
        <v>98</v>
      </c>
      <c r="D31" s="11" t="s">
        <v>151</v>
      </c>
      <c r="E31" s="13">
        <v>0</v>
      </c>
      <c r="F31" s="13">
        <v>630</v>
      </c>
      <c r="G31" s="13">
        <v>1660</v>
      </c>
      <c r="H31" s="13">
        <v>190</v>
      </c>
      <c r="I31" s="10">
        <f t="shared" ref="I31:I32" si="8">G31+H31</f>
        <v>1850</v>
      </c>
      <c r="J31" s="10">
        <f t="shared" ref="J31:J32" si="9">E31+F31</f>
        <v>630</v>
      </c>
      <c r="K31" s="28">
        <v>0.92300000000000004</v>
      </c>
      <c r="L31" s="13">
        <v>0</v>
      </c>
      <c r="M31" s="13">
        <v>8</v>
      </c>
      <c r="N31" s="23">
        <f t="shared" ref="N31:N32" si="10">G31/I31</f>
        <v>0.89729729729729735</v>
      </c>
      <c r="O31" s="23">
        <f t="shared" ref="O31:O32" si="11">+H31/(I31*(1-N31))</f>
        <v>1.0000000000000004</v>
      </c>
      <c r="P31" s="13" t="s">
        <v>152</v>
      </c>
      <c r="Q31" s="13">
        <v>1</v>
      </c>
      <c r="R31" s="10">
        <v>2</v>
      </c>
      <c r="S31" s="13"/>
      <c r="T31" s="13"/>
      <c r="U31" s="12" t="s">
        <v>103</v>
      </c>
      <c r="V31" s="13" t="s">
        <v>106</v>
      </c>
      <c r="W31" s="8"/>
      <c r="X31" s="8"/>
      <c r="Y31" s="8"/>
      <c r="Z31" s="8"/>
    </row>
    <row r="32" spans="1:26" s="9" customFormat="1" ht="27.6" x14ac:dyDescent="0.3">
      <c r="A32" s="20" t="s">
        <v>89</v>
      </c>
      <c r="B32" s="20" t="s">
        <v>95</v>
      </c>
      <c r="C32" s="20" t="s">
        <v>96</v>
      </c>
      <c r="D32" s="11" t="s">
        <v>149</v>
      </c>
      <c r="E32" s="13">
        <v>0</v>
      </c>
      <c r="F32" s="13">
        <v>630</v>
      </c>
      <c r="G32" s="13">
        <v>1660</v>
      </c>
      <c r="H32" s="13">
        <v>190</v>
      </c>
      <c r="I32" s="10">
        <f t="shared" si="8"/>
        <v>1850</v>
      </c>
      <c r="J32" s="10">
        <f t="shared" si="9"/>
        <v>630</v>
      </c>
      <c r="K32" s="28">
        <v>0.93300000000000005</v>
      </c>
      <c r="L32" s="13">
        <v>0</v>
      </c>
      <c r="M32" s="13">
        <v>8</v>
      </c>
      <c r="N32" s="23">
        <f t="shared" si="10"/>
        <v>0.89729729729729735</v>
      </c>
      <c r="O32" s="23">
        <f t="shared" si="11"/>
        <v>1.0000000000000004</v>
      </c>
      <c r="P32" s="13" t="s">
        <v>153</v>
      </c>
      <c r="Q32" s="13">
        <v>1</v>
      </c>
      <c r="R32" s="10">
        <v>2</v>
      </c>
      <c r="S32" s="13"/>
      <c r="T32" s="13"/>
      <c r="U32" s="12" t="s">
        <v>103</v>
      </c>
      <c r="V32" s="13" t="s">
        <v>106</v>
      </c>
      <c r="W32" s="8"/>
      <c r="X32" s="8"/>
      <c r="Y32" s="8"/>
      <c r="Z32" s="8"/>
    </row>
    <row r="33" spans="1:26" s="9" customFormat="1" ht="41.4" x14ac:dyDescent="0.3">
      <c r="A33" s="20" t="s">
        <v>204</v>
      </c>
      <c r="B33" s="29" t="s">
        <v>71</v>
      </c>
      <c r="C33" s="29" t="s">
        <v>69</v>
      </c>
      <c r="D33" s="11" t="s">
        <v>47</v>
      </c>
      <c r="E33" s="10">
        <v>87</v>
      </c>
      <c r="F33" s="10">
        <v>1340</v>
      </c>
      <c r="G33" s="10">
        <v>882</v>
      </c>
      <c r="H33" s="10">
        <v>766</v>
      </c>
      <c r="I33" s="10">
        <f t="shared" si="4"/>
        <v>1648</v>
      </c>
      <c r="J33" s="10">
        <f t="shared" si="5"/>
        <v>1427</v>
      </c>
      <c r="K33" s="13" t="s">
        <v>74</v>
      </c>
      <c r="L33" s="13" t="s">
        <v>45</v>
      </c>
      <c r="M33" s="13"/>
      <c r="N33" s="23">
        <f t="shared" si="6"/>
        <v>0.53519417475728159</v>
      </c>
      <c r="O33" s="23">
        <f t="shared" si="7"/>
        <v>1.0000000000000002</v>
      </c>
      <c r="P33" s="10" t="s">
        <v>80</v>
      </c>
      <c r="Q33" s="13">
        <v>1</v>
      </c>
      <c r="R33" s="13">
        <v>2</v>
      </c>
      <c r="S33" s="13"/>
      <c r="T33" s="13" t="s">
        <v>99</v>
      </c>
      <c r="U33" s="12" t="s">
        <v>103</v>
      </c>
      <c r="V33" s="13" t="s">
        <v>106</v>
      </c>
      <c r="W33" s="8"/>
      <c r="X33" s="8"/>
      <c r="Y33" s="8"/>
      <c r="Z33" s="8"/>
    </row>
    <row r="34" spans="1:26" s="9" customFormat="1" ht="41.4" x14ac:dyDescent="0.3">
      <c r="A34" s="20" t="s">
        <v>204</v>
      </c>
      <c r="B34" s="29" t="s">
        <v>71</v>
      </c>
      <c r="C34" s="29" t="s">
        <v>70</v>
      </c>
      <c r="D34" s="11" t="s">
        <v>47</v>
      </c>
      <c r="E34" s="10">
        <v>87</v>
      </c>
      <c r="F34" s="10">
        <v>1150</v>
      </c>
      <c r="G34" s="10">
        <v>882</v>
      </c>
      <c r="H34" s="10">
        <v>689</v>
      </c>
      <c r="I34" s="10">
        <f t="shared" si="4"/>
        <v>1571</v>
      </c>
      <c r="J34" s="10">
        <f t="shared" si="5"/>
        <v>1237</v>
      </c>
      <c r="K34" s="13" t="s">
        <v>74</v>
      </c>
      <c r="L34" s="13" t="s">
        <v>45</v>
      </c>
      <c r="M34" s="13"/>
      <c r="N34" s="23">
        <f t="shared" si="6"/>
        <v>0.56142584341183954</v>
      </c>
      <c r="O34" s="23">
        <f t="shared" si="7"/>
        <v>0.99999999999999989</v>
      </c>
      <c r="P34" s="10" t="s">
        <v>79</v>
      </c>
      <c r="Q34" s="13">
        <v>1</v>
      </c>
      <c r="R34" s="13">
        <v>2</v>
      </c>
      <c r="S34" s="13"/>
      <c r="T34" s="13" t="s">
        <v>99</v>
      </c>
      <c r="U34" s="12" t="s">
        <v>103</v>
      </c>
      <c r="V34" s="13" t="s">
        <v>106</v>
      </c>
      <c r="W34" s="8"/>
      <c r="X34" s="8"/>
      <c r="Y34" s="8"/>
      <c r="Z34" s="8"/>
    </row>
    <row r="35" spans="1:26" s="9" customFormat="1" ht="41.4" x14ac:dyDescent="0.3">
      <c r="A35" s="20" t="s">
        <v>204</v>
      </c>
      <c r="B35" s="29" t="s">
        <v>72</v>
      </c>
      <c r="C35" s="29" t="s">
        <v>69</v>
      </c>
      <c r="D35" s="11" t="s">
        <v>47</v>
      </c>
      <c r="E35" s="10">
        <v>87</v>
      </c>
      <c r="F35" s="10">
        <v>1340</v>
      </c>
      <c r="G35" s="10">
        <v>850</v>
      </c>
      <c r="H35" s="10">
        <v>680</v>
      </c>
      <c r="I35" s="10">
        <f t="shared" si="4"/>
        <v>1530</v>
      </c>
      <c r="J35" s="10">
        <f t="shared" si="5"/>
        <v>1427</v>
      </c>
      <c r="K35" s="13" t="s">
        <v>75</v>
      </c>
      <c r="L35" s="13" t="s">
        <v>45</v>
      </c>
      <c r="M35" s="13"/>
      <c r="N35" s="23">
        <f t="shared" si="6"/>
        <v>0.55555555555555558</v>
      </c>
      <c r="O35" s="23">
        <f t="shared" si="7"/>
        <v>1</v>
      </c>
      <c r="P35" s="10" t="s">
        <v>77</v>
      </c>
      <c r="Q35" s="13">
        <v>1</v>
      </c>
      <c r="R35" s="13">
        <v>2</v>
      </c>
      <c r="S35" s="13"/>
      <c r="T35" s="13" t="s">
        <v>99</v>
      </c>
      <c r="U35" s="12" t="s">
        <v>103</v>
      </c>
      <c r="V35" s="13" t="s">
        <v>106</v>
      </c>
      <c r="W35" s="8"/>
      <c r="X35" s="8"/>
      <c r="Y35" s="8"/>
      <c r="Z35" s="8"/>
    </row>
    <row r="36" spans="1:26" s="9" customFormat="1" ht="41.4" x14ac:dyDescent="0.3">
      <c r="A36" s="20" t="s">
        <v>204</v>
      </c>
      <c r="B36" s="29" t="s">
        <v>73</v>
      </c>
      <c r="C36" s="29" t="s">
        <v>70</v>
      </c>
      <c r="D36" s="11" t="s">
        <v>47</v>
      </c>
      <c r="E36" s="13">
        <v>87</v>
      </c>
      <c r="F36" s="13">
        <v>1150</v>
      </c>
      <c r="G36" s="13">
        <v>850</v>
      </c>
      <c r="H36" s="13">
        <v>603</v>
      </c>
      <c r="I36" s="10">
        <f t="shared" si="4"/>
        <v>1453</v>
      </c>
      <c r="J36" s="10">
        <f t="shared" si="5"/>
        <v>1237</v>
      </c>
      <c r="K36" s="13" t="s">
        <v>76</v>
      </c>
      <c r="L36" s="13" t="s">
        <v>45</v>
      </c>
      <c r="M36" s="13"/>
      <c r="N36" s="23">
        <f t="shared" si="6"/>
        <v>0.58499655884377155</v>
      </c>
      <c r="O36" s="23">
        <f t="shared" si="7"/>
        <v>1.0000000000000002</v>
      </c>
      <c r="P36" s="13" t="s">
        <v>78</v>
      </c>
      <c r="Q36" s="13">
        <v>1</v>
      </c>
      <c r="R36" s="13">
        <v>2</v>
      </c>
      <c r="S36" s="13"/>
      <c r="T36" s="13" t="s">
        <v>99</v>
      </c>
      <c r="U36" s="12" t="s">
        <v>103</v>
      </c>
      <c r="V36" s="13" t="s">
        <v>106</v>
      </c>
      <c r="W36" s="8"/>
      <c r="X36" s="8"/>
      <c r="Y36" s="8"/>
      <c r="Z36" s="8"/>
    </row>
    <row r="37" spans="1:26" s="9" customFormat="1" ht="96.6" x14ac:dyDescent="0.3">
      <c r="A37" s="20" t="s">
        <v>204</v>
      </c>
      <c r="B37" s="20" t="s">
        <v>156</v>
      </c>
      <c r="C37" s="29" t="s">
        <v>46</v>
      </c>
      <c r="D37" s="11" t="s">
        <v>154</v>
      </c>
      <c r="E37" s="13">
        <v>15</v>
      </c>
      <c r="F37" s="13">
        <v>520</v>
      </c>
      <c r="G37" s="13">
        <v>2438</v>
      </c>
      <c r="H37" s="13">
        <v>245</v>
      </c>
      <c r="I37" s="10">
        <f t="shared" si="4"/>
        <v>2683</v>
      </c>
      <c r="J37" s="10">
        <f t="shared" si="5"/>
        <v>535</v>
      </c>
      <c r="K37" s="30">
        <v>0.92</v>
      </c>
      <c r="L37" s="13">
        <v>0</v>
      </c>
      <c r="M37" s="13">
        <v>8</v>
      </c>
      <c r="N37" s="23">
        <f t="shared" si="6"/>
        <v>0.90868430860976523</v>
      </c>
      <c r="O37" s="23">
        <f t="shared" si="7"/>
        <v>1.0000000000000004</v>
      </c>
      <c r="P37" s="10" t="s">
        <v>92</v>
      </c>
      <c r="Q37" s="13">
        <v>1</v>
      </c>
      <c r="R37" s="10" t="s">
        <v>155</v>
      </c>
      <c r="S37" s="13" t="s">
        <v>94</v>
      </c>
      <c r="T37" s="13" t="s">
        <v>99</v>
      </c>
      <c r="U37" s="12" t="s">
        <v>103</v>
      </c>
      <c r="V37" s="13" t="s">
        <v>106</v>
      </c>
      <c r="W37" s="8"/>
      <c r="X37" s="8"/>
      <c r="Y37" s="8"/>
      <c r="Z37" s="8"/>
    </row>
    <row r="38" spans="1:26" s="9" customFormat="1" ht="69" x14ac:dyDescent="0.3">
      <c r="A38" s="20" t="s">
        <v>205</v>
      </c>
      <c r="B38" s="20" t="s">
        <v>159</v>
      </c>
      <c r="C38" s="20" t="s">
        <v>157</v>
      </c>
      <c r="D38" s="11" t="s">
        <v>48</v>
      </c>
      <c r="E38" s="10">
        <v>2</v>
      </c>
      <c r="F38" s="10">
        <v>334</v>
      </c>
      <c r="G38" s="10">
        <v>187</v>
      </c>
      <c r="H38" s="10">
        <v>43</v>
      </c>
      <c r="I38" s="10">
        <f t="shared" si="4"/>
        <v>230</v>
      </c>
      <c r="J38" s="10">
        <f t="shared" si="5"/>
        <v>336</v>
      </c>
      <c r="K38" s="30">
        <v>0.92</v>
      </c>
      <c r="L38" s="13">
        <v>0</v>
      </c>
      <c r="M38" s="13">
        <v>8</v>
      </c>
      <c r="N38" s="23">
        <f t="shared" si="6"/>
        <v>0.81304347826086953</v>
      </c>
      <c r="O38" s="23">
        <f t="shared" si="7"/>
        <v>0.99999999999999989</v>
      </c>
      <c r="P38" s="10" t="s">
        <v>82</v>
      </c>
      <c r="Q38" s="13">
        <v>1</v>
      </c>
      <c r="R38" s="10" t="s">
        <v>160</v>
      </c>
      <c r="S38" s="13" t="s">
        <v>113</v>
      </c>
      <c r="T38" s="13" t="s">
        <v>99</v>
      </c>
      <c r="U38" s="12" t="s">
        <v>103</v>
      </c>
      <c r="V38" s="13" t="s">
        <v>106</v>
      </c>
      <c r="W38" s="8"/>
      <c r="X38" s="8"/>
      <c r="Y38" s="8"/>
      <c r="Z38" s="8"/>
    </row>
    <row r="39" spans="1:26" s="9" customFormat="1" ht="69" x14ac:dyDescent="0.3">
      <c r="A39" s="20" t="s">
        <v>206</v>
      </c>
      <c r="B39" s="20" t="s">
        <v>159</v>
      </c>
      <c r="C39" s="20" t="s">
        <v>158</v>
      </c>
      <c r="D39" s="11" t="s">
        <v>48</v>
      </c>
      <c r="E39" s="10">
        <v>1</v>
      </c>
      <c r="F39" s="10">
        <v>341</v>
      </c>
      <c r="G39" s="10">
        <v>188</v>
      </c>
      <c r="H39" s="10">
        <v>34</v>
      </c>
      <c r="I39" s="10">
        <f t="shared" si="4"/>
        <v>222</v>
      </c>
      <c r="J39" s="10">
        <f t="shared" si="5"/>
        <v>342</v>
      </c>
      <c r="K39" s="30">
        <v>0.94</v>
      </c>
      <c r="L39" s="13">
        <v>0</v>
      </c>
      <c r="M39" s="13">
        <v>8</v>
      </c>
      <c r="N39" s="23">
        <f t="shared" si="6"/>
        <v>0.84684684684684686</v>
      </c>
      <c r="O39" s="23">
        <f t="shared" si="7"/>
        <v>1</v>
      </c>
      <c r="P39" s="10" t="s">
        <v>81</v>
      </c>
      <c r="Q39" s="13">
        <v>1</v>
      </c>
      <c r="R39" s="10" t="s">
        <v>160</v>
      </c>
      <c r="S39" s="13" t="s">
        <v>111</v>
      </c>
      <c r="T39" s="13" t="s">
        <v>99</v>
      </c>
      <c r="U39" s="12" t="s">
        <v>103</v>
      </c>
      <c r="V39" s="13" t="s">
        <v>106</v>
      </c>
      <c r="W39" s="8"/>
      <c r="X39" s="8"/>
      <c r="Y39" s="8"/>
      <c r="Z39" s="8"/>
    </row>
    <row r="40" spans="1:26" s="9" customFormat="1" ht="41.4" x14ac:dyDescent="0.3">
      <c r="A40" s="20" t="s">
        <v>207</v>
      </c>
      <c r="B40" s="29" t="s">
        <v>161</v>
      </c>
      <c r="C40" s="29" t="s">
        <v>38</v>
      </c>
      <c r="D40" s="11" t="s">
        <v>41</v>
      </c>
      <c r="E40" s="13">
        <v>0</v>
      </c>
      <c r="F40" s="13">
        <v>118</v>
      </c>
      <c r="G40" s="13">
        <v>695</v>
      </c>
      <c r="H40" s="13">
        <v>75</v>
      </c>
      <c r="I40" s="10">
        <f>G40+H40</f>
        <v>770</v>
      </c>
      <c r="J40" s="10">
        <f>E40+F40</f>
        <v>118</v>
      </c>
      <c r="K40" s="30">
        <v>0.91</v>
      </c>
      <c r="L40" s="13" t="s">
        <v>39</v>
      </c>
      <c r="M40" s="13">
        <v>8</v>
      </c>
      <c r="N40" s="23">
        <f>G40/I40</f>
        <v>0.90259740259740262</v>
      </c>
      <c r="O40" s="23">
        <f>+H40/(I40*(1-N40))</f>
        <v>1.0000000000000002</v>
      </c>
      <c r="P40" s="13" t="s">
        <v>40</v>
      </c>
      <c r="Q40" s="13">
        <v>1</v>
      </c>
      <c r="R40" s="13">
        <v>2</v>
      </c>
      <c r="S40" s="13" t="s">
        <v>162</v>
      </c>
      <c r="T40" s="13" t="s">
        <v>99</v>
      </c>
      <c r="U40" s="12" t="s">
        <v>103</v>
      </c>
      <c r="V40" s="13" t="s">
        <v>106</v>
      </c>
      <c r="W40" s="8"/>
      <c r="X40" s="8"/>
      <c r="Y40" s="8"/>
      <c r="Z40" s="8"/>
    </row>
    <row r="41" spans="1:26" s="9" customFormat="1" ht="82.8" x14ac:dyDescent="0.3">
      <c r="A41" s="20" t="s">
        <v>199</v>
      </c>
      <c r="B41" s="29" t="s">
        <v>49</v>
      </c>
      <c r="C41" s="20" t="s">
        <v>163</v>
      </c>
      <c r="D41" s="11" t="s">
        <v>164</v>
      </c>
      <c r="E41" s="13"/>
      <c r="F41" s="13"/>
      <c r="G41" s="13"/>
      <c r="H41" s="13"/>
      <c r="I41" s="10">
        <f t="shared" si="4"/>
        <v>0</v>
      </c>
      <c r="J41" s="10">
        <f t="shared" si="5"/>
        <v>0</v>
      </c>
      <c r="K41" s="30" t="s">
        <v>24</v>
      </c>
      <c r="L41" s="13" t="s">
        <v>165</v>
      </c>
      <c r="M41" s="13">
        <v>8</v>
      </c>
      <c r="N41" s="23" t="e">
        <f t="shared" si="6"/>
        <v>#DIV/0!</v>
      </c>
      <c r="O41" s="23" t="e">
        <f t="shared" si="7"/>
        <v>#DIV/0!</v>
      </c>
      <c r="P41" s="13" t="s">
        <v>24</v>
      </c>
      <c r="Q41" s="13">
        <v>1</v>
      </c>
      <c r="R41" s="31">
        <v>42038</v>
      </c>
      <c r="S41" s="13" t="s">
        <v>111</v>
      </c>
      <c r="T41" s="13"/>
      <c r="U41" s="12" t="s">
        <v>103</v>
      </c>
      <c r="V41" s="13" t="s">
        <v>106</v>
      </c>
      <c r="W41" s="8"/>
      <c r="X41" s="8"/>
      <c r="Y41" s="8"/>
      <c r="Z41" s="8"/>
    </row>
    <row r="42" spans="1:26" s="9" customFormat="1" ht="55.2" x14ac:dyDescent="0.3">
      <c r="A42" s="20" t="s">
        <v>173</v>
      </c>
      <c r="B42" s="20" t="s">
        <v>166</v>
      </c>
      <c r="C42" s="29" t="s">
        <v>50</v>
      </c>
      <c r="D42" s="32" t="s">
        <v>167</v>
      </c>
      <c r="E42" s="13">
        <v>54</v>
      </c>
      <c r="F42" s="13">
        <v>220</v>
      </c>
      <c r="G42" s="13">
        <v>47</v>
      </c>
      <c r="H42" s="13">
        <v>86</v>
      </c>
      <c r="I42" s="10">
        <f t="shared" si="4"/>
        <v>133</v>
      </c>
      <c r="J42" s="10">
        <f t="shared" si="5"/>
        <v>274</v>
      </c>
      <c r="K42" s="28">
        <v>0.78</v>
      </c>
      <c r="L42" s="13">
        <v>0</v>
      </c>
      <c r="M42" s="13">
        <v>8</v>
      </c>
      <c r="N42" s="23">
        <f t="shared" si="6"/>
        <v>0.35338345864661652</v>
      </c>
      <c r="O42" s="23">
        <f t="shared" si="7"/>
        <v>0.99999999999999989</v>
      </c>
      <c r="P42" s="13" t="s">
        <v>168</v>
      </c>
      <c r="Q42" s="13">
        <v>1</v>
      </c>
      <c r="R42" s="13">
        <v>2</v>
      </c>
      <c r="S42" s="13" t="s">
        <v>113</v>
      </c>
      <c r="T42" s="13" t="s">
        <v>99</v>
      </c>
      <c r="U42" s="12" t="s">
        <v>103</v>
      </c>
      <c r="V42" s="13" t="s">
        <v>106</v>
      </c>
      <c r="W42" s="8"/>
      <c r="X42" s="8"/>
      <c r="Y42" s="8"/>
      <c r="Z42" s="8"/>
    </row>
    <row r="43" spans="1:26" s="9" customFormat="1" ht="55.2" x14ac:dyDescent="0.3">
      <c r="A43" s="20" t="s">
        <v>172</v>
      </c>
      <c r="B43" s="29" t="s">
        <v>166</v>
      </c>
      <c r="C43" s="29" t="s">
        <v>50</v>
      </c>
      <c r="D43" s="11" t="s">
        <v>169</v>
      </c>
      <c r="E43" s="13">
        <v>79</v>
      </c>
      <c r="F43" s="13">
        <v>230</v>
      </c>
      <c r="G43" s="13">
        <v>62</v>
      </c>
      <c r="H43" s="13">
        <v>72</v>
      </c>
      <c r="I43" s="10">
        <f t="shared" si="4"/>
        <v>134</v>
      </c>
      <c r="J43" s="10">
        <f t="shared" si="5"/>
        <v>309</v>
      </c>
      <c r="K43" s="28" t="s">
        <v>170</v>
      </c>
      <c r="L43" s="13">
        <v>0</v>
      </c>
      <c r="M43" s="13">
        <v>8</v>
      </c>
      <c r="N43" s="23">
        <f t="shared" si="6"/>
        <v>0.46268656716417911</v>
      </c>
      <c r="O43" s="23">
        <f t="shared" si="7"/>
        <v>1</v>
      </c>
      <c r="P43" s="13" t="s">
        <v>171</v>
      </c>
      <c r="Q43" s="13">
        <v>1</v>
      </c>
      <c r="R43" s="13">
        <v>2</v>
      </c>
      <c r="S43" s="13" t="s">
        <v>111</v>
      </c>
      <c r="T43" s="13" t="s">
        <v>99</v>
      </c>
      <c r="U43" s="12" t="s">
        <v>103</v>
      </c>
      <c r="V43" s="13" t="s">
        <v>106</v>
      </c>
      <c r="W43" s="8"/>
      <c r="X43" s="8"/>
      <c r="Y43" s="8"/>
      <c r="Z43" s="8"/>
    </row>
    <row r="44" spans="1:26" s="9" customFormat="1" ht="41.4" x14ac:dyDescent="0.3">
      <c r="A44" s="20" t="s">
        <v>174</v>
      </c>
      <c r="B44" s="20" t="s">
        <v>175</v>
      </c>
      <c r="C44" s="29" t="s">
        <v>51</v>
      </c>
      <c r="D44" s="11" t="s">
        <v>176</v>
      </c>
      <c r="E44" s="13">
        <v>22</v>
      </c>
      <c r="F44" s="13">
        <v>511</v>
      </c>
      <c r="G44" s="13">
        <v>161</v>
      </c>
      <c r="H44" s="13">
        <v>31</v>
      </c>
      <c r="I44" s="10">
        <f t="shared" si="4"/>
        <v>192</v>
      </c>
      <c r="J44" s="10">
        <f t="shared" si="5"/>
        <v>533</v>
      </c>
      <c r="K44" s="33">
        <v>0.95</v>
      </c>
      <c r="L44" s="13">
        <v>0</v>
      </c>
      <c r="M44" s="13">
        <v>8</v>
      </c>
      <c r="N44" s="23">
        <f t="shared" si="6"/>
        <v>0.83854166666666663</v>
      </c>
      <c r="O44" s="23">
        <f t="shared" si="7"/>
        <v>0.99999999999999978</v>
      </c>
      <c r="P44" s="13" t="s">
        <v>177</v>
      </c>
      <c r="Q44" s="13">
        <v>1</v>
      </c>
      <c r="R44" s="13">
        <v>2</v>
      </c>
      <c r="S44" s="13" t="s">
        <v>111</v>
      </c>
      <c r="T44" s="13" t="s">
        <v>99</v>
      </c>
      <c r="U44" s="12" t="s">
        <v>103</v>
      </c>
      <c r="V44" s="13" t="s">
        <v>106</v>
      </c>
      <c r="W44" s="8"/>
      <c r="X44" s="8"/>
      <c r="Y44" s="8"/>
      <c r="Z44" s="8"/>
    </row>
    <row r="45" spans="1:26" s="9" customFormat="1" ht="55.2" x14ac:dyDescent="0.3">
      <c r="A45" s="29" t="s">
        <v>90</v>
      </c>
      <c r="B45" s="29" t="s">
        <v>52</v>
      </c>
      <c r="C45" s="20" t="s">
        <v>119</v>
      </c>
      <c r="D45" s="11" t="s">
        <v>55</v>
      </c>
      <c r="E45" s="13">
        <v>26</v>
      </c>
      <c r="F45" s="13">
        <v>190</v>
      </c>
      <c r="G45" s="13">
        <v>132</v>
      </c>
      <c r="H45" s="13">
        <v>110</v>
      </c>
      <c r="I45" s="10">
        <f t="shared" si="4"/>
        <v>242</v>
      </c>
      <c r="J45" s="10">
        <f t="shared" si="5"/>
        <v>216</v>
      </c>
      <c r="K45" s="13" t="s">
        <v>53</v>
      </c>
      <c r="L45" s="13" t="s">
        <v>39</v>
      </c>
      <c r="M45" s="13"/>
      <c r="N45" s="23">
        <f t="shared" si="6"/>
        <v>0.54545454545454541</v>
      </c>
      <c r="O45" s="23">
        <f t="shared" si="7"/>
        <v>0.99999999999999989</v>
      </c>
      <c r="P45" s="34">
        <v>4.8200000000000001E-4</v>
      </c>
      <c r="Q45" s="13">
        <v>1</v>
      </c>
      <c r="R45" s="13">
        <v>2</v>
      </c>
      <c r="S45" s="13" t="s">
        <v>113</v>
      </c>
      <c r="T45" s="13" t="s">
        <v>99</v>
      </c>
      <c r="U45" s="12" t="s">
        <v>103</v>
      </c>
      <c r="V45" s="13" t="s">
        <v>106</v>
      </c>
      <c r="W45" s="8"/>
      <c r="X45" s="8"/>
      <c r="Y45" s="8"/>
      <c r="Z45" s="8"/>
    </row>
    <row r="46" spans="1:26" s="9" customFormat="1" ht="55.2" x14ac:dyDescent="0.3">
      <c r="A46" s="29" t="s">
        <v>90</v>
      </c>
      <c r="B46" s="29" t="s">
        <v>52</v>
      </c>
      <c r="C46" s="20" t="s">
        <v>120</v>
      </c>
      <c r="D46" s="11" t="s">
        <v>55</v>
      </c>
      <c r="E46" s="13">
        <v>124</v>
      </c>
      <c r="F46" s="13">
        <v>190</v>
      </c>
      <c r="G46" s="13">
        <v>33</v>
      </c>
      <c r="H46" s="13">
        <v>110</v>
      </c>
      <c r="I46" s="10">
        <f t="shared" si="4"/>
        <v>143</v>
      </c>
      <c r="J46" s="10">
        <f t="shared" si="5"/>
        <v>314</v>
      </c>
      <c r="K46" s="13" t="s">
        <v>53</v>
      </c>
      <c r="L46" s="13" t="s">
        <v>39</v>
      </c>
      <c r="M46" s="13"/>
      <c r="N46" s="23">
        <f t="shared" si="6"/>
        <v>0.23076923076923078</v>
      </c>
      <c r="O46" s="23">
        <f t="shared" si="7"/>
        <v>1.0000000000000002</v>
      </c>
      <c r="P46" s="34">
        <v>4.8200000000000001E-4</v>
      </c>
      <c r="Q46" s="13">
        <v>1</v>
      </c>
      <c r="R46" s="13">
        <v>2</v>
      </c>
      <c r="S46" s="13" t="s">
        <v>111</v>
      </c>
      <c r="T46" s="13" t="s">
        <v>99</v>
      </c>
      <c r="U46" s="12" t="s">
        <v>103</v>
      </c>
      <c r="V46" s="13" t="s">
        <v>106</v>
      </c>
      <c r="W46" s="8"/>
      <c r="X46" s="8"/>
      <c r="Y46" s="8"/>
      <c r="Z46" s="8"/>
    </row>
    <row r="47" spans="1:26" s="9" customFormat="1" ht="55.2" x14ac:dyDescent="0.3">
      <c r="A47" s="29" t="s">
        <v>90</v>
      </c>
      <c r="B47" s="29" t="s">
        <v>52</v>
      </c>
      <c r="C47" s="20" t="s">
        <v>121</v>
      </c>
      <c r="D47" s="11" t="s">
        <v>55</v>
      </c>
      <c r="E47" s="13">
        <v>141</v>
      </c>
      <c r="F47" s="13">
        <v>190</v>
      </c>
      <c r="G47" s="13">
        <v>17</v>
      </c>
      <c r="H47" s="13">
        <v>110</v>
      </c>
      <c r="I47" s="10">
        <f t="shared" si="4"/>
        <v>127</v>
      </c>
      <c r="J47" s="10">
        <f t="shared" si="5"/>
        <v>331</v>
      </c>
      <c r="K47" s="13" t="s">
        <v>53</v>
      </c>
      <c r="L47" s="13" t="s">
        <v>39</v>
      </c>
      <c r="M47" s="13"/>
      <c r="N47" s="23">
        <f t="shared" si="6"/>
        <v>0.13385826771653545</v>
      </c>
      <c r="O47" s="23">
        <f t="shared" si="7"/>
        <v>1</v>
      </c>
      <c r="P47" s="34">
        <v>4.8200000000000001E-4</v>
      </c>
      <c r="Q47" s="13">
        <v>1</v>
      </c>
      <c r="R47" s="13">
        <v>2</v>
      </c>
      <c r="S47" s="13" t="s">
        <v>112</v>
      </c>
      <c r="T47" s="13" t="s">
        <v>99</v>
      </c>
      <c r="U47" s="12" t="s">
        <v>103</v>
      </c>
      <c r="V47" s="13" t="s">
        <v>106</v>
      </c>
      <c r="W47" s="8"/>
      <c r="X47" s="8"/>
      <c r="Y47" s="8"/>
      <c r="Z47" s="8"/>
    </row>
    <row r="48" spans="1:26" s="9" customFormat="1" ht="55.2" x14ac:dyDescent="0.3">
      <c r="A48" s="29" t="s">
        <v>90</v>
      </c>
      <c r="B48" s="29" t="s">
        <v>122</v>
      </c>
      <c r="C48" s="20" t="s">
        <v>123</v>
      </c>
      <c r="D48" s="11" t="s">
        <v>83</v>
      </c>
      <c r="E48" s="13">
        <v>26</v>
      </c>
      <c r="F48" s="13">
        <v>165</v>
      </c>
      <c r="G48" s="13">
        <v>108</v>
      </c>
      <c r="H48" s="13">
        <v>107</v>
      </c>
      <c r="I48" s="10">
        <f t="shared" si="4"/>
        <v>215</v>
      </c>
      <c r="J48" s="10">
        <f t="shared" si="5"/>
        <v>191</v>
      </c>
      <c r="K48" s="13" t="s">
        <v>54</v>
      </c>
      <c r="L48" s="13" t="s">
        <v>39</v>
      </c>
      <c r="M48" s="13"/>
      <c r="N48" s="23">
        <f t="shared" si="6"/>
        <v>0.50232558139534889</v>
      </c>
      <c r="O48" s="23">
        <f t="shared" si="7"/>
        <v>1.0000000000000002</v>
      </c>
      <c r="P48" s="34">
        <v>4.6900000000000002E-4</v>
      </c>
      <c r="Q48" s="13">
        <v>1</v>
      </c>
      <c r="R48" s="13">
        <v>2</v>
      </c>
      <c r="S48" s="13" t="s">
        <v>113</v>
      </c>
      <c r="T48" s="13" t="s">
        <v>99</v>
      </c>
      <c r="U48" s="12" t="s">
        <v>103</v>
      </c>
      <c r="V48" s="13" t="s">
        <v>106</v>
      </c>
      <c r="W48" s="8"/>
      <c r="X48" s="8"/>
      <c r="Y48" s="8"/>
      <c r="Z48" s="8"/>
    </row>
    <row r="49" spans="1:26" s="9" customFormat="1" ht="55.2" x14ac:dyDescent="0.3">
      <c r="A49" s="29" t="s">
        <v>90</v>
      </c>
      <c r="B49" s="29" t="s">
        <v>122</v>
      </c>
      <c r="C49" s="20" t="s">
        <v>124</v>
      </c>
      <c r="D49" s="11" t="s">
        <v>83</v>
      </c>
      <c r="E49" s="13">
        <v>101</v>
      </c>
      <c r="F49" s="13">
        <v>165</v>
      </c>
      <c r="G49" s="13">
        <v>33</v>
      </c>
      <c r="H49" s="13">
        <v>107</v>
      </c>
      <c r="I49" s="10">
        <f t="shared" si="4"/>
        <v>140</v>
      </c>
      <c r="J49" s="10">
        <f t="shared" si="5"/>
        <v>266</v>
      </c>
      <c r="K49" s="13" t="s">
        <v>54</v>
      </c>
      <c r="L49" s="13" t="s">
        <v>39</v>
      </c>
      <c r="M49" s="13"/>
      <c r="N49" s="23">
        <f t="shared" si="6"/>
        <v>0.23571428571428571</v>
      </c>
      <c r="O49" s="23">
        <f t="shared" si="7"/>
        <v>1</v>
      </c>
      <c r="P49" s="34">
        <v>4.6900000000000002E-4</v>
      </c>
      <c r="Q49" s="13">
        <v>1</v>
      </c>
      <c r="R49" s="13">
        <v>2</v>
      </c>
      <c r="S49" s="13" t="s">
        <v>111</v>
      </c>
      <c r="T49" s="13" t="s">
        <v>99</v>
      </c>
      <c r="U49" s="12" t="s">
        <v>103</v>
      </c>
      <c r="V49" s="13" t="s">
        <v>106</v>
      </c>
      <c r="W49" s="8"/>
      <c r="X49" s="8"/>
      <c r="Y49" s="8"/>
      <c r="Z49" s="8"/>
    </row>
    <row r="50" spans="1:26" s="9" customFormat="1" ht="55.2" x14ac:dyDescent="0.3">
      <c r="A50" s="29" t="s">
        <v>90</v>
      </c>
      <c r="B50" s="29" t="s">
        <v>122</v>
      </c>
      <c r="C50" s="20" t="s">
        <v>125</v>
      </c>
      <c r="D50" s="11" t="s">
        <v>83</v>
      </c>
      <c r="E50" s="13">
        <v>117</v>
      </c>
      <c r="F50" s="13">
        <v>165</v>
      </c>
      <c r="G50" s="13">
        <v>17</v>
      </c>
      <c r="H50" s="13">
        <v>107</v>
      </c>
      <c r="I50" s="10">
        <f t="shared" si="4"/>
        <v>124</v>
      </c>
      <c r="J50" s="10">
        <f t="shared" si="5"/>
        <v>282</v>
      </c>
      <c r="K50" s="13" t="s">
        <v>54</v>
      </c>
      <c r="L50" s="13" t="s">
        <v>39</v>
      </c>
      <c r="M50" s="13"/>
      <c r="N50" s="23">
        <f t="shared" si="6"/>
        <v>0.13709677419354838</v>
      </c>
      <c r="O50" s="23">
        <f t="shared" si="7"/>
        <v>1</v>
      </c>
      <c r="P50" s="34">
        <v>4.6900000000000002E-4</v>
      </c>
      <c r="Q50" s="13">
        <v>1</v>
      </c>
      <c r="R50" s="13">
        <v>2</v>
      </c>
      <c r="S50" s="13" t="s">
        <v>112</v>
      </c>
      <c r="T50" s="13" t="s">
        <v>99</v>
      </c>
      <c r="U50" s="12" t="s">
        <v>103</v>
      </c>
      <c r="V50" s="13" t="s">
        <v>106</v>
      </c>
      <c r="W50" s="8"/>
      <c r="X50" s="8"/>
      <c r="Y50" s="8"/>
      <c r="Z50" s="8"/>
    </row>
    <row r="51" spans="1:26" s="9" customFormat="1" ht="69" x14ac:dyDescent="0.3">
      <c r="A51" s="35" t="s">
        <v>107</v>
      </c>
      <c r="B51" s="36" t="s">
        <v>109</v>
      </c>
      <c r="C51" s="20" t="s">
        <v>108</v>
      </c>
      <c r="D51" s="11" t="s">
        <v>110</v>
      </c>
      <c r="E51" s="10">
        <v>52</v>
      </c>
      <c r="F51" s="10">
        <v>313</v>
      </c>
      <c r="G51" s="10">
        <v>396</v>
      </c>
      <c r="H51" s="10">
        <v>65</v>
      </c>
      <c r="I51" s="10">
        <f t="shared" ref="I51:I53" si="12">G51+H51</f>
        <v>461</v>
      </c>
      <c r="J51" s="10">
        <f t="shared" ref="J51:J53" si="13">E51+F51</f>
        <v>365</v>
      </c>
      <c r="K51" s="10">
        <v>92</v>
      </c>
      <c r="L51" s="10" t="s">
        <v>116</v>
      </c>
      <c r="M51" s="10"/>
      <c r="N51" s="23">
        <f t="shared" ref="N51:N53" si="14">G51/I51</f>
        <v>0.85900216919739691</v>
      </c>
      <c r="O51" s="23">
        <f t="shared" ref="O51:O53" si="15">+H51/(I51*(1-N51))</f>
        <v>0.99999999999999956</v>
      </c>
      <c r="P51" s="10" t="s">
        <v>117</v>
      </c>
      <c r="Q51" s="10">
        <v>1</v>
      </c>
      <c r="R51" s="10" t="s">
        <v>118</v>
      </c>
      <c r="S51" s="10" t="s">
        <v>113</v>
      </c>
      <c r="T51" s="10" t="s">
        <v>99</v>
      </c>
      <c r="U51" s="10" t="s">
        <v>103</v>
      </c>
      <c r="V51" s="10" t="s">
        <v>106</v>
      </c>
      <c r="W51" s="8"/>
      <c r="X51" s="8"/>
      <c r="Y51" s="8"/>
      <c r="Z51" s="8"/>
    </row>
    <row r="52" spans="1:26" s="9" customFormat="1" ht="69" x14ac:dyDescent="0.3">
      <c r="A52" s="35" t="s">
        <v>107</v>
      </c>
      <c r="B52" s="36" t="s">
        <v>109</v>
      </c>
      <c r="C52" s="20" t="s">
        <v>108</v>
      </c>
      <c r="D52" s="11" t="s">
        <v>110</v>
      </c>
      <c r="E52" s="10">
        <v>396</v>
      </c>
      <c r="F52" s="10">
        <v>313</v>
      </c>
      <c r="G52" s="10">
        <v>52</v>
      </c>
      <c r="H52" s="10">
        <v>65</v>
      </c>
      <c r="I52" s="10">
        <f t="shared" si="12"/>
        <v>117</v>
      </c>
      <c r="J52" s="10">
        <f t="shared" si="13"/>
        <v>709</v>
      </c>
      <c r="K52" s="10">
        <v>92</v>
      </c>
      <c r="L52" s="10" t="s">
        <v>116</v>
      </c>
      <c r="M52" s="10"/>
      <c r="N52" s="23">
        <f t="shared" si="14"/>
        <v>0.44444444444444442</v>
      </c>
      <c r="O52" s="23">
        <f t="shared" si="15"/>
        <v>1</v>
      </c>
      <c r="P52" s="10" t="s">
        <v>117</v>
      </c>
      <c r="Q52" s="10">
        <v>1</v>
      </c>
      <c r="R52" s="10" t="s">
        <v>118</v>
      </c>
      <c r="S52" s="10" t="s">
        <v>111</v>
      </c>
      <c r="T52" s="10" t="s">
        <v>99</v>
      </c>
      <c r="U52" s="10" t="s">
        <v>103</v>
      </c>
      <c r="V52" s="10" t="s">
        <v>106</v>
      </c>
      <c r="W52" s="8"/>
      <c r="X52" s="8"/>
      <c r="Y52" s="8"/>
      <c r="Z52" s="8"/>
    </row>
    <row r="53" spans="1:26" s="9" customFormat="1" ht="69" x14ac:dyDescent="0.3">
      <c r="A53" s="35" t="s">
        <v>107</v>
      </c>
      <c r="B53" s="36" t="s">
        <v>109</v>
      </c>
      <c r="C53" s="20" t="s">
        <v>108</v>
      </c>
      <c r="D53" s="11" t="s">
        <v>110</v>
      </c>
      <c r="E53" s="10">
        <v>448</v>
      </c>
      <c r="F53" s="10">
        <v>313</v>
      </c>
      <c r="G53" s="10">
        <v>0</v>
      </c>
      <c r="H53" s="10">
        <v>65</v>
      </c>
      <c r="I53" s="10">
        <f t="shared" si="12"/>
        <v>65</v>
      </c>
      <c r="J53" s="10">
        <f t="shared" si="13"/>
        <v>761</v>
      </c>
      <c r="K53" s="10">
        <v>92</v>
      </c>
      <c r="L53" s="10" t="s">
        <v>116</v>
      </c>
      <c r="M53" s="10"/>
      <c r="N53" s="23">
        <f t="shared" si="14"/>
        <v>0</v>
      </c>
      <c r="O53" s="23">
        <f t="shared" si="15"/>
        <v>1</v>
      </c>
      <c r="P53" s="10" t="s">
        <v>117</v>
      </c>
      <c r="Q53" s="10">
        <v>1</v>
      </c>
      <c r="R53" s="10" t="s">
        <v>118</v>
      </c>
      <c r="S53" s="10" t="s">
        <v>112</v>
      </c>
      <c r="T53" s="10" t="s">
        <v>99</v>
      </c>
      <c r="U53" s="10" t="s">
        <v>103</v>
      </c>
      <c r="V53" s="10" t="s">
        <v>106</v>
      </c>
      <c r="W53" s="8"/>
      <c r="X53" s="8"/>
      <c r="Y53" s="8"/>
      <c r="Z53" s="8"/>
    </row>
    <row r="54" spans="1:26" s="9" customFormat="1" ht="69" x14ac:dyDescent="0.3">
      <c r="A54" s="35" t="s">
        <v>107</v>
      </c>
      <c r="B54" s="36" t="s">
        <v>114</v>
      </c>
      <c r="C54" s="20" t="s">
        <v>115</v>
      </c>
      <c r="D54" s="11" t="s">
        <v>110</v>
      </c>
      <c r="E54" s="10">
        <v>52</v>
      </c>
      <c r="F54" s="10">
        <v>450</v>
      </c>
      <c r="G54" s="10">
        <v>443</v>
      </c>
      <c r="H54" s="10">
        <v>85</v>
      </c>
      <c r="I54" s="10">
        <f t="shared" ref="I54:I62" si="16">G54+H54</f>
        <v>528</v>
      </c>
      <c r="J54" s="10">
        <f t="shared" ref="J54:J62" si="17">E54+F54</f>
        <v>502</v>
      </c>
      <c r="K54" s="10">
        <v>91.7</v>
      </c>
      <c r="L54" s="10" t="s">
        <v>116</v>
      </c>
      <c r="M54" s="10"/>
      <c r="N54" s="23">
        <f t="shared" ref="N54:N64" si="18">G54/I54</f>
        <v>0.83901515151515149</v>
      </c>
      <c r="O54" s="23">
        <f t="shared" ref="O54:O64" si="19">+H54/(I54*(1-N54))</f>
        <v>0.99999999999999978</v>
      </c>
      <c r="P54" s="10" t="s">
        <v>150</v>
      </c>
      <c r="Q54" s="10">
        <v>1</v>
      </c>
      <c r="R54" s="10" t="s">
        <v>118</v>
      </c>
      <c r="S54" s="10" t="s">
        <v>112</v>
      </c>
      <c r="T54" s="10" t="s">
        <v>99</v>
      </c>
      <c r="U54" s="10" t="s">
        <v>103</v>
      </c>
      <c r="V54" s="10" t="s">
        <v>106</v>
      </c>
      <c r="W54" s="8"/>
      <c r="X54" s="8"/>
      <c r="Y54" s="8"/>
      <c r="Z54" s="8"/>
    </row>
    <row r="55" spans="1:26" s="9" customFormat="1" ht="69" x14ac:dyDescent="0.3">
      <c r="A55" s="35" t="s">
        <v>107</v>
      </c>
      <c r="B55" s="36" t="s">
        <v>114</v>
      </c>
      <c r="C55" s="20" t="s">
        <v>115</v>
      </c>
      <c r="D55" s="11" t="s">
        <v>110</v>
      </c>
      <c r="E55" s="10">
        <v>443</v>
      </c>
      <c r="F55" s="10">
        <v>450</v>
      </c>
      <c r="G55" s="10">
        <v>52</v>
      </c>
      <c r="H55" s="10">
        <v>85</v>
      </c>
      <c r="I55" s="10">
        <f t="shared" si="16"/>
        <v>137</v>
      </c>
      <c r="J55" s="10">
        <f t="shared" si="17"/>
        <v>893</v>
      </c>
      <c r="K55" s="10">
        <v>91.7</v>
      </c>
      <c r="L55" s="10" t="s">
        <v>116</v>
      </c>
      <c r="M55" s="10"/>
      <c r="N55" s="23">
        <f t="shared" si="18"/>
        <v>0.37956204379562042</v>
      </c>
      <c r="O55" s="23">
        <f t="shared" si="19"/>
        <v>1</v>
      </c>
      <c r="P55" s="10" t="s">
        <v>150</v>
      </c>
      <c r="Q55" s="10">
        <v>1</v>
      </c>
      <c r="R55" s="10" t="s">
        <v>118</v>
      </c>
      <c r="S55" s="10" t="s">
        <v>112</v>
      </c>
      <c r="T55" s="10" t="s">
        <v>99</v>
      </c>
      <c r="U55" s="10" t="s">
        <v>103</v>
      </c>
      <c r="V55" s="10" t="s">
        <v>106</v>
      </c>
      <c r="W55" s="8"/>
      <c r="X55" s="8"/>
      <c r="Y55" s="8"/>
      <c r="Z55" s="8"/>
    </row>
    <row r="56" spans="1:26" s="9" customFormat="1" ht="69" x14ac:dyDescent="0.3">
      <c r="A56" s="35" t="s">
        <v>107</v>
      </c>
      <c r="B56" s="36" t="s">
        <v>114</v>
      </c>
      <c r="C56" s="20" t="s">
        <v>115</v>
      </c>
      <c r="D56" s="11" t="s">
        <v>110</v>
      </c>
      <c r="E56" s="10">
        <v>495</v>
      </c>
      <c r="F56" s="10">
        <v>450</v>
      </c>
      <c r="G56" s="10">
        <v>0</v>
      </c>
      <c r="H56" s="10">
        <v>85</v>
      </c>
      <c r="I56" s="10">
        <f t="shared" si="16"/>
        <v>85</v>
      </c>
      <c r="J56" s="10">
        <f t="shared" si="17"/>
        <v>945</v>
      </c>
      <c r="K56" s="10">
        <v>91.7</v>
      </c>
      <c r="L56" s="10" t="s">
        <v>116</v>
      </c>
      <c r="M56" s="10"/>
      <c r="N56" s="23">
        <f t="shared" si="18"/>
        <v>0</v>
      </c>
      <c r="O56" s="23">
        <f t="shared" si="19"/>
        <v>1</v>
      </c>
      <c r="P56" s="10" t="s">
        <v>150</v>
      </c>
      <c r="Q56" s="10">
        <v>1</v>
      </c>
      <c r="R56" s="10" t="s">
        <v>118</v>
      </c>
      <c r="S56" s="10" t="s">
        <v>112</v>
      </c>
      <c r="T56" s="10" t="s">
        <v>99</v>
      </c>
      <c r="U56" s="10" t="s">
        <v>103</v>
      </c>
      <c r="V56" s="10" t="s">
        <v>106</v>
      </c>
      <c r="W56" s="8"/>
      <c r="X56" s="8"/>
      <c r="Y56" s="8"/>
      <c r="Z56" s="8"/>
    </row>
    <row r="57" spans="1:26" s="9" customFormat="1" ht="96.6" x14ac:dyDescent="0.3">
      <c r="A57" s="20" t="s">
        <v>129</v>
      </c>
      <c r="B57" s="37" t="s">
        <v>130</v>
      </c>
      <c r="C57" s="20" t="s">
        <v>127</v>
      </c>
      <c r="D57" s="11" t="s">
        <v>128</v>
      </c>
      <c r="E57" s="10">
        <v>52</v>
      </c>
      <c r="F57" s="10">
        <v>175</v>
      </c>
      <c r="G57" s="10">
        <v>876</v>
      </c>
      <c r="H57" s="10">
        <v>57</v>
      </c>
      <c r="I57" s="10">
        <f t="shared" si="16"/>
        <v>933</v>
      </c>
      <c r="J57" s="10">
        <f t="shared" si="17"/>
        <v>227</v>
      </c>
      <c r="K57" s="10">
        <v>95</v>
      </c>
      <c r="L57" s="10" t="s">
        <v>132</v>
      </c>
      <c r="M57" s="10"/>
      <c r="N57" s="23">
        <f t="shared" si="18"/>
        <v>0.93890675241157562</v>
      </c>
      <c r="O57" s="23">
        <f t="shared" si="19"/>
        <v>1.0000000000000009</v>
      </c>
      <c r="P57" s="10" t="s">
        <v>133</v>
      </c>
      <c r="Q57" s="10">
        <v>1</v>
      </c>
      <c r="R57" s="10" t="s">
        <v>134</v>
      </c>
      <c r="S57" s="10" t="s">
        <v>113</v>
      </c>
      <c r="T57" s="10" t="s">
        <v>99</v>
      </c>
      <c r="U57" s="10" t="s">
        <v>103</v>
      </c>
      <c r="V57" s="10" t="s">
        <v>106</v>
      </c>
      <c r="W57" s="4"/>
      <c r="X57" s="8"/>
      <c r="Y57" s="8"/>
      <c r="Z57" s="8"/>
    </row>
    <row r="58" spans="1:26" s="9" customFormat="1" ht="96.6" x14ac:dyDescent="0.3">
      <c r="A58" s="20" t="s">
        <v>129</v>
      </c>
      <c r="B58" s="37" t="s">
        <v>130</v>
      </c>
      <c r="C58" s="20" t="s">
        <v>127</v>
      </c>
      <c r="D58" s="11" t="s">
        <v>128</v>
      </c>
      <c r="E58" s="10">
        <v>876</v>
      </c>
      <c r="F58" s="10">
        <v>175</v>
      </c>
      <c r="G58" s="10">
        <v>52</v>
      </c>
      <c r="H58" s="10">
        <v>57</v>
      </c>
      <c r="I58" s="10">
        <f t="shared" si="16"/>
        <v>109</v>
      </c>
      <c r="J58" s="10">
        <f t="shared" si="17"/>
        <v>1051</v>
      </c>
      <c r="K58" s="10">
        <v>95</v>
      </c>
      <c r="L58" s="10" t="s">
        <v>132</v>
      </c>
      <c r="M58" s="10"/>
      <c r="N58" s="23">
        <f t="shared" si="18"/>
        <v>0.47706422018348627</v>
      </c>
      <c r="O58" s="23">
        <f t="shared" si="19"/>
        <v>1</v>
      </c>
      <c r="P58" s="10" t="s">
        <v>133</v>
      </c>
      <c r="Q58" s="10">
        <v>1</v>
      </c>
      <c r="R58" s="10" t="s">
        <v>134</v>
      </c>
      <c r="S58" s="10" t="s">
        <v>111</v>
      </c>
      <c r="T58" s="10" t="s">
        <v>99</v>
      </c>
      <c r="U58" s="10" t="s">
        <v>103</v>
      </c>
      <c r="V58" s="10" t="s">
        <v>106</v>
      </c>
      <c r="W58" s="4"/>
      <c r="X58" s="8"/>
      <c r="Y58" s="8"/>
      <c r="Z58" s="8"/>
    </row>
    <row r="59" spans="1:26" s="9" customFormat="1" ht="96.6" x14ac:dyDescent="0.3">
      <c r="A59" s="20" t="s">
        <v>129</v>
      </c>
      <c r="B59" s="37" t="s">
        <v>130</v>
      </c>
      <c r="C59" s="20" t="s">
        <v>127</v>
      </c>
      <c r="D59" s="11" t="s">
        <v>128</v>
      </c>
      <c r="E59" s="10">
        <v>928</v>
      </c>
      <c r="F59" s="10">
        <v>175</v>
      </c>
      <c r="G59" s="10">
        <v>0</v>
      </c>
      <c r="H59" s="10">
        <v>57</v>
      </c>
      <c r="I59" s="10">
        <f t="shared" si="16"/>
        <v>57</v>
      </c>
      <c r="J59" s="10">
        <f t="shared" si="17"/>
        <v>1103</v>
      </c>
      <c r="K59" s="10">
        <v>95</v>
      </c>
      <c r="L59" s="10" t="s">
        <v>132</v>
      </c>
      <c r="M59" s="10"/>
      <c r="N59" s="23">
        <f t="shared" si="18"/>
        <v>0</v>
      </c>
      <c r="O59" s="23">
        <f t="shared" si="19"/>
        <v>1</v>
      </c>
      <c r="P59" s="10" t="s">
        <v>133</v>
      </c>
      <c r="Q59" s="10">
        <v>1</v>
      </c>
      <c r="R59" s="10" t="s">
        <v>134</v>
      </c>
      <c r="S59" s="10" t="s">
        <v>112</v>
      </c>
      <c r="T59" s="10" t="s">
        <v>99</v>
      </c>
      <c r="U59" s="10" t="s">
        <v>103</v>
      </c>
      <c r="V59" s="10" t="s">
        <v>106</v>
      </c>
      <c r="W59" s="4"/>
      <c r="X59" s="8"/>
      <c r="Y59" s="8"/>
      <c r="Z59" s="8"/>
    </row>
    <row r="60" spans="1:26" s="9" customFormat="1" ht="96.6" x14ac:dyDescent="0.3">
      <c r="A60" s="20" t="s">
        <v>129</v>
      </c>
      <c r="B60" s="20" t="s">
        <v>131</v>
      </c>
      <c r="C60" s="20" t="s">
        <v>127</v>
      </c>
      <c r="D60" s="11" t="s">
        <v>128</v>
      </c>
      <c r="E60" s="10">
        <v>52</v>
      </c>
      <c r="F60" s="10">
        <v>175</v>
      </c>
      <c r="G60" s="10">
        <v>876</v>
      </c>
      <c r="H60" s="10">
        <v>57</v>
      </c>
      <c r="I60" s="10">
        <f t="shared" si="16"/>
        <v>933</v>
      </c>
      <c r="J60" s="10">
        <f t="shared" si="17"/>
        <v>227</v>
      </c>
      <c r="K60" s="10">
        <v>95</v>
      </c>
      <c r="L60" s="10" t="s">
        <v>132</v>
      </c>
      <c r="M60" s="10"/>
      <c r="N60" s="23">
        <f t="shared" si="18"/>
        <v>0.93890675241157562</v>
      </c>
      <c r="O60" s="23">
        <f t="shared" si="19"/>
        <v>1.0000000000000009</v>
      </c>
      <c r="P60" s="10" t="s">
        <v>135</v>
      </c>
      <c r="Q60" s="10">
        <v>1</v>
      </c>
      <c r="R60" s="10" t="s">
        <v>134</v>
      </c>
      <c r="S60" s="10" t="s">
        <v>113</v>
      </c>
      <c r="T60" s="10" t="s">
        <v>99</v>
      </c>
      <c r="U60" s="10" t="s">
        <v>103</v>
      </c>
      <c r="V60" s="10" t="s">
        <v>106</v>
      </c>
      <c r="W60" s="4"/>
      <c r="X60" s="8"/>
      <c r="Y60" s="8"/>
      <c r="Z60" s="8"/>
    </row>
    <row r="61" spans="1:26" s="9" customFormat="1" ht="96.6" x14ac:dyDescent="0.3">
      <c r="A61" s="20" t="s">
        <v>129</v>
      </c>
      <c r="B61" s="20" t="s">
        <v>131</v>
      </c>
      <c r="C61" s="20" t="s">
        <v>127</v>
      </c>
      <c r="D61" s="11" t="s">
        <v>128</v>
      </c>
      <c r="E61" s="10">
        <v>876</v>
      </c>
      <c r="F61" s="10">
        <v>175</v>
      </c>
      <c r="G61" s="10">
        <v>52</v>
      </c>
      <c r="H61" s="10">
        <v>57</v>
      </c>
      <c r="I61" s="10">
        <f t="shared" si="16"/>
        <v>109</v>
      </c>
      <c r="J61" s="10">
        <f t="shared" si="17"/>
        <v>1051</v>
      </c>
      <c r="K61" s="10">
        <v>95</v>
      </c>
      <c r="L61" s="10" t="s">
        <v>132</v>
      </c>
      <c r="M61" s="10"/>
      <c r="N61" s="23">
        <f t="shared" si="18"/>
        <v>0.47706422018348627</v>
      </c>
      <c r="O61" s="23">
        <f t="shared" si="19"/>
        <v>1</v>
      </c>
      <c r="P61" s="10" t="s">
        <v>135</v>
      </c>
      <c r="Q61" s="10">
        <v>1</v>
      </c>
      <c r="R61" s="10" t="s">
        <v>134</v>
      </c>
      <c r="S61" s="10" t="s">
        <v>111</v>
      </c>
      <c r="T61" s="10" t="s">
        <v>99</v>
      </c>
      <c r="U61" s="10" t="s">
        <v>103</v>
      </c>
      <c r="V61" s="10" t="s">
        <v>106</v>
      </c>
      <c r="W61" s="4"/>
      <c r="X61" s="8"/>
      <c r="Y61" s="8"/>
      <c r="Z61" s="8"/>
    </row>
    <row r="62" spans="1:26" s="9" customFormat="1" ht="96.6" x14ac:dyDescent="0.3">
      <c r="A62" s="20" t="s">
        <v>129</v>
      </c>
      <c r="B62" s="20" t="s">
        <v>131</v>
      </c>
      <c r="C62" s="20" t="s">
        <v>127</v>
      </c>
      <c r="D62" s="11" t="s">
        <v>128</v>
      </c>
      <c r="E62" s="10">
        <v>928</v>
      </c>
      <c r="F62" s="10">
        <v>175</v>
      </c>
      <c r="G62" s="10">
        <v>0</v>
      </c>
      <c r="H62" s="10">
        <v>57</v>
      </c>
      <c r="I62" s="10">
        <f t="shared" si="16"/>
        <v>57</v>
      </c>
      <c r="J62" s="10">
        <f t="shared" si="17"/>
        <v>1103</v>
      </c>
      <c r="K62" s="10">
        <v>95</v>
      </c>
      <c r="L62" s="10" t="s">
        <v>132</v>
      </c>
      <c r="M62" s="10"/>
      <c r="N62" s="23">
        <f t="shared" si="18"/>
        <v>0</v>
      </c>
      <c r="O62" s="23">
        <f t="shared" si="19"/>
        <v>1</v>
      </c>
      <c r="P62" s="10" t="s">
        <v>135</v>
      </c>
      <c r="Q62" s="10">
        <v>1</v>
      </c>
      <c r="R62" s="10" t="s">
        <v>134</v>
      </c>
      <c r="S62" s="10" t="s">
        <v>112</v>
      </c>
      <c r="T62" s="10" t="s">
        <v>99</v>
      </c>
      <c r="U62" s="10" t="s">
        <v>103</v>
      </c>
      <c r="V62" s="10" t="s">
        <v>106</v>
      </c>
      <c r="W62" s="4"/>
      <c r="X62" s="8"/>
      <c r="Y62" s="8"/>
      <c r="Z62" s="8"/>
    </row>
    <row r="63" spans="1:26" s="9" customFormat="1" ht="27.6" x14ac:dyDescent="0.3">
      <c r="A63" s="20" t="s">
        <v>184</v>
      </c>
      <c r="B63" s="20" t="s">
        <v>179</v>
      </c>
      <c r="C63" s="20" t="s">
        <v>181</v>
      </c>
      <c r="D63" s="11" t="s">
        <v>180</v>
      </c>
      <c r="E63" s="10">
        <v>577</v>
      </c>
      <c r="F63" s="10">
        <v>94</v>
      </c>
      <c r="G63" s="10">
        <v>1316</v>
      </c>
      <c r="H63" s="10">
        <v>92</v>
      </c>
      <c r="I63" s="10">
        <f t="shared" ref="I63:I64" si="20">G63+H63</f>
        <v>1408</v>
      </c>
      <c r="J63" s="10">
        <f t="shared" ref="J63:J64" si="21">E63+F63</f>
        <v>671</v>
      </c>
      <c r="K63" s="10">
        <v>96</v>
      </c>
      <c r="L63" s="10">
        <v>0</v>
      </c>
      <c r="M63" s="10">
        <v>8</v>
      </c>
      <c r="N63" s="23">
        <f t="shared" si="18"/>
        <v>0.93465909090909094</v>
      </c>
      <c r="O63" s="23">
        <f t="shared" si="19"/>
        <v>1.0000000000000004</v>
      </c>
      <c r="P63" s="10" t="s">
        <v>183</v>
      </c>
      <c r="Q63" s="10">
        <v>1</v>
      </c>
      <c r="R63" s="38" t="s">
        <v>100</v>
      </c>
      <c r="S63" s="10" t="s">
        <v>111</v>
      </c>
      <c r="T63" s="10" t="s">
        <v>99</v>
      </c>
      <c r="U63" s="10" t="s">
        <v>103</v>
      </c>
      <c r="V63" s="10" t="s">
        <v>106</v>
      </c>
      <c r="W63" s="4"/>
      <c r="X63" s="8"/>
      <c r="Y63" s="8"/>
      <c r="Z63" s="8"/>
    </row>
    <row r="64" spans="1:26" s="9" customFormat="1" ht="27.6" x14ac:dyDescent="0.3">
      <c r="A64" s="20" t="s">
        <v>178</v>
      </c>
      <c r="B64" s="20" t="s">
        <v>179</v>
      </c>
      <c r="C64" s="20" t="s">
        <v>181</v>
      </c>
      <c r="D64" s="11" t="s">
        <v>182</v>
      </c>
      <c r="E64" s="10">
        <v>344</v>
      </c>
      <c r="F64" s="10">
        <v>15</v>
      </c>
      <c r="G64" s="10">
        <v>1638</v>
      </c>
      <c r="H64" s="10">
        <v>96</v>
      </c>
      <c r="I64" s="10">
        <f t="shared" si="20"/>
        <v>1734</v>
      </c>
      <c r="J64" s="10">
        <f t="shared" si="21"/>
        <v>359</v>
      </c>
      <c r="K64" s="10">
        <v>96</v>
      </c>
      <c r="L64" s="10" t="s">
        <v>185</v>
      </c>
      <c r="M64" s="10">
        <v>8</v>
      </c>
      <c r="N64" s="23">
        <f t="shared" si="18"/>
        <v>0.94463667820069208</v>
      </c>
      <c r="O64" s="23">
        <f t="shared" si="19"/>
        <v>1.0000000000000007</v>
      </c>
      <c r="P64" s="10" t="s">
        <v>186</v>
      </c>
      <c r="Q64" s="10">
        <v>1</v>
      </c>
      <c r="R64" s="10"/>
      <c r="S64" s="10" t="s">
        <v>113</v>
      </c>
      <c r="T64" s="10" t="s">
        <v>187</v>
      </c>
      <c r="U64" s="10" t="s">
        <v>103</v>
      </c>
      <c r="V64" s="10" t="s">
        <v>106</v>
      </c>
      <c r="W64" s="5"/>
    </row>
    <row r="65" spans="1:23" s="9" customFormat="1" x14ac:dyDescent="0.3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5"/>
    </row>
    <row r="66" spans="1:23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6"/>
    </row>
    <row r="67" spans="1:23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6"/>
    </row>
    <row r="68" spans="1:23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6"/>
    </row>
    <row r="69" spans="1:23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6"/>
    </row>
    <row r="70" spans="1:23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6"/>
    </row>
    <row r="71" spans="1:23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6"/>
    </row>
    <row r="72" spans="1:23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6"/>
    </row>
    <row r="73" spans="1:23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6"/>
    </row>
    <row r="74" spans="1:23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6"/>
    </row>
    <row r="75" spans="1:23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6"/>
    </row>
    <row r="76" spans="1:23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6"/>
    </row>
    <row r="77" spans="1:23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6"/>
    </row>
    <row r="78" spans="1:23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6"/>
    </row>
    <row r="79" spans="1:23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6"/>
    </row>
    <row r="80" spans="1:23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6"/>
    </row>
    <row r="81" spans="1:23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6"/>
    </row>
    <row r="82" spans="1:23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6"/>
    </row>
    <row r="83" spans="1:23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6"/>
    </row>
    <row r="84" spans="1:23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6"/>
    </row>
    <row r="85" spans="1:23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6"/>
    </row>
    <row r="86" spans="1:23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6"/>
    </row>
    <row r="87" spans="1:23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6"/>
    </row>
    <row r="88" spans="1:23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6"/>
    </row>
    <row r="89" spans="1:23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6"/>
    </row>
    <row r="90" spans="1:23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6"/>
    </row>
    <row r="91" spans="1:23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6"/>
    </row>
    <row r="92" spans="1:23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6"/>
    </row>
    <row r="93" spans="1:23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6"/>
    </row>
    <row r="94" spans="1:23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:23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:23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:22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:22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:22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:22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:22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:22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:22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:22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:22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:22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:22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:22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:22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:22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:22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:22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:22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:22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:22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:22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:22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:22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:22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:22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:22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:22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:22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:22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:22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:22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:22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:22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:22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:22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:22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:22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:22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:22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:22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:22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:22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:22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:22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:22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:22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:22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:22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:22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:22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:22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:22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:22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:22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:22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:22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:22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:22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:22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:22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:22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:22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:22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:22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:22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:22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:22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:22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:22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:22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:22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:22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:22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:22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:22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:22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:22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:22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:22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:22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:22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:22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:22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:22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:22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:22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:22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:22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:22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:22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:22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:22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:22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:22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:22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:22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:22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:22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:22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:22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:22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:22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:22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:22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1:22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1:22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1:22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1:22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1:22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1:22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1:22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1:22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1:22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1:22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1:22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1:22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1:22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1:22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1:22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1:22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1:22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1:22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1:22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1:22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1:22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1:22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1:22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1:22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1:22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1:22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1:22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1:22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1:22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1:22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1:22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1:22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1:22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1:22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1:22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1:22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1:22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1:22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1:22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1:22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1:22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1:22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1:22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1:22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1:22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1:22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1:22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1:22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1:22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1:22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1:22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1:22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1:22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1:22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1:22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</sheetData>
  <sheetProtection password="D15E" sheet="1" objects="1" scenarios="1"/>
  <mergeCells count="5">
    <mergeCell ref="A5:D5"/>
    <mergeCell ref="A6:D6"/>
    <mergeCell ref="A7:D7"/>
    <mergeCell ref="A8:D8"/>
    <mergeCell ref="A9:D9"/>
  </mergeCells>
  <hyperlinks>
    <hyperlink ref="D12" r:id="rId1" display="https://portal.endress.com/wa001/dla/5000377/4196/000/04/SD00326FEN_1715.pdf"/>
    <hyperlink ref="D17:D27" r:id="rId2" display="FS Manuals\SD00077DEN_1414-71272498.pdf"/>
    <hyperlink ref="D40" r:id="rId3" display="FS Manuals\SD00198FEN_1311-71131920.pdf"/>
    <hyperlink ref="D45:D47" r:id="rId4" display="https://portal.endress.com/wa001/dla/5000082/4979/000/00/SD007ren.pdf"/>
    <hyperlink ref="D48:D50" r:id="rId5" display="https://portal.endress.com/wa001/dla/5000082/4977/000/00/SD006ren.pdf"/>
    <hyperlink ref="D15" r:id="rId6" display="FS Manuals\SD01162DEN_0315-71297784.pdf"/>
    <hyperlink ref="D14" r:id="rId7" display="FS Manuals\SD01162DEN_0315-71297784.pdf"/>
    <hyperlink ref="D13" r:id="rId8" display="FS Manuals\SD01162DEN_0315-71291784.pdf"/>
    <hyperlink ref="D32" r:id="rId9"/>
    <hyperlink ref="D51:D56" r:id="rId10" display="SD00190P/00/EN/14.13  71251400"/>
    <hyperlink ref="D57:D62" r:id="rId11" display="SD00189P/00/EN/14.13  71247245 "/>
    <hyperlink ref="D13:D15" r:id="rId12" display="https://portal.endress.com/wa001/dla/5000700/3049/000/02/SD01162DEN_0315.pdf"/>
    <hyperlink ref="D17:D26" r:id="rId13" display="https://portal.endress.com/wa001/dla/5000961/0899/000/08/SD00077DEN_1414.pdf"/>
    <hyperlink ref="D27:D29" r:id="rId14" display="https://portal.endress.com/wa001/dla/5000418/1738/000/05/SD00147DEN_0615.pdf"/>
    <hyperlink ref="D31" r:id="rId15"/>
    <hyperlink ref="D30" r:id="rId16" display="https://portal.endress.com/wa001/dla/5000386/4832/000/00/SD00153CEN_1310.pdf"/>
    <hyperlink ref="D33:D36" r:id="rId17" display="https://portal.endress.com/wa001/dla/5000000/4638/000/00/SD150FEN.PDF"/>
    <hyperlink ref="D37" r:id="rId18" display="https://portal.endress.com/wa001/dla/5000574/7642/000/01/SD01087FEN_0215.pdf"/>
    <hyperlink ref="D38:D39" r:id="rId19" display="https://portal.endress.com/wa001/dla/5000222/6411/000/00/SD278FEN_1008.pdf"/>
    <hyperlink ref="D41" r:id="rId20" display="https://portal.endress.com/wa001/dla/5000021/8884/000/00/SD111FEN.pdf"/>
    <hyperlink ref="D42" r:id="rId21"/>
    <hyperlink ref="D43" r:id="rId22" display="https://portal.endress.com/wa001/dla/5000022/8723/000/00/SD167FEN.PDF"/>
    <hyperlink ref="D44" r:id="rId23"/>
    <hyperlink ref="D63" r:id="rId24"/>
    <hyperlink ref="D64" r:id="rId25"/>
  </hyperlinks>
  <pageMargins left="0.7" right="0.7" top="0.75" bottom="0.75" header="0.3" footer="0.3"/>
  <pageSetup scale="36" fitToHeight="0" orientation="landscape" horizontalDpi="1200" verticalDpi="1200" r:id="rId26"/>
  <drawing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Functional Safety  Parameters</vt:lpstr>
    </vt:vector>
  </TitlesOfParts>
  <Company>Endress+Hauser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McIntyre</dc:creator>
  <cp:lastModifiedBy>Sean Beeker</cp:lastModifiedBy>
  <cp:lastPrinted>2015-11-17T21:02:47Z</cp:lastPrinted>
  <dcterms:created xsi:type="dcterms:W3CDTF">2015-10-07T09:23:14Z</dcterms:created>
  <dcterms:modified xsi:type="dcterms:W3CDTF">2015-11-17T21:12:20Z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randicID">
    <vt:lpwstr>E+H</vt:lpwstr>
  </property>
</Properties>
</file>